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0" yWindow="-180" windowWidth="13630" windowHeight="1253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33" i="1" l="1"/>
  <c r="F32" i="1"/>
  <c r="I15" i="1" l="1"/>
  <c r="I28" i="1" l="1"/>
  <c r="I14" i="1"/>
  <c r="J20" i="1"/>
  <c r="D28" i="1"/>
  <c r="F28" i="1" s="1"/>
  <c r="F14" i="1"/>
  <c r="F20" i="1" l="1"/>
  <c r="F31" i="1"/>
  <c r="F35" i="1" s="1"/>
  <c r="J33" i="1"/>
  <c r="J35" i="1" s="1"/>
  <c r="H42" i="1" s="1"/>
  <c r="H43" i="1" s="1"/>
  <c r="D42" i="1" l="1"/>
  <c r="D43" i="1" s="1"/>
</calcChain>
</file>

<file path=xl/sharedStrings.xml><?xml version="1.0" encoding="utf-8"?>
<sst xmlns="http://schemas.openxmlformats.org/spreadsheetml/2006/main" count="51" uniqueCount="34">
  <si>
    <t xml:space="preserve">Příjmy </t>
  </si>
  <si>
    <t>Prodej dříví</t>
  </si>
  <si>
    <t>Výdaje</t>
  </si>
  <si>
    <t>Celkem</t>
  </si>
  <si>
    <t>m3</t>
  </si>
  <si>
    <t>Příjmy celkem</t>
  </si>
  <si>
    <t>Výdaje celkem</t>
  </si>
  <si>
    <t>Hospodářský výsledek</t>
  </si>
  <si>
    <t>Příjmy - výdaje = zisk</t>
  </si>
  <si>
    <t>PLÁN</t>
  </si>
  <si>
    <t>SKUTEČNOST</t>
  </si>
  <si>
    <t xml:space="preserve"> Kč/m3</t>
  </si>
  <si>
    <t>Kč/m3</t>
  </si>
  <si>
    <t xml:space="preserve">Průměrný výnos z 1 ha </t>
  </si>
  <si>
    <t xml:space="preserve">Dotace </t>
  </si>
  <si>
    <t>Obec</t>
  </si>
  <si>
    <t xml:space="preserve">Rok </t>
  </si>
  <si>
    <t>Skutečnost ke dni</t>
  </si>
  <si>
    <t>Výměra lesa v hektarech</t>
  </si>
  <si>
    <t>město Rychnov u Jablonce nad Nisou</t>
  </si>
  <si>
    <r>
      <t xml:space="preserve">ROZPOČET LESY   -  PLÁN  </t>
    </r>
    <r>
      <rPr>
        <b/>
        <sz val="12"/>
        <rFont val="Arial"/>
        <family val="2"/>
        <charset val="238"/>
      </rPr>
      <t>x</t>
    </r>
    <r>
      <rPr>
        <b/>
        <sz val="14"/>
        <rFont val="Arial"/>
        <family val="2"/>
        <charset val="238"/>
      </rPr>
      <t xml:space="preserve">  SKUTEČNOST</t>
    </r>
  </si>
  <si>
    <t>Položka</t>
  </si>
  <si>
    <t>ORJ</t>
  </si>
  <si>
    <t>Název položky / specifikace</t>
  </si>
  <si>
    <t>Mateiál-sazenice, pletivo, sloupky</t>
  </si>
  <si>
    <t xml:space="preserve">Ostat. služby - výroba dříví </t>
  </si>
  <si>
    <t xml:space="preserve">Ostat. služby - pěstební práce </t>
  </si>
  <si>
    <t>Ostat. služby - odměna lesní hosp.</t>
  </si>
  <si>
    <t>z toho  -  OLH</t>
  </si>
  <si>
    <t xml:space="preserve">            -  provozní lesník </t>
  </si>
  <si>
    <t>Nadační příspěvek</t>
  </si>
  <si>
    <t>Zpracoval: Ing. Jan Duda</t>
  </si>
  <si>
    <t>Zpracování LHP - Ekoles</t>
  </si>
  <si>
    <t>Dne: 27.12.2022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</si>
</sst>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9" xfId="0" applyFont="1" applyBorder="1"/>
    <xf numFmtId="0" fontId="5" fillId="0" borderId="8" xfId="0" applyFont="1" applyFill="1" applyBorder="1"/>
    <xf numFmtId="0" fontId="5" fillId="0" borderId="1" xfId="0" applyFont="1" applyFill="1" applyBorder="1"/>
    <xf numFmtId="0" fontId="0" fillId="0" borderId="0" xfId="0" applyFill="1"/>
    <xf numFmtId="0" fontId="0" fillId="0" borderId="2" xfId="0" applyFill="1" applyBorder="1"/>
    <xf numFmtId="3" fontId="0" fillId="0" borderId="0" xfId="0" applyNumberFormat="1"/>
    <xf numFmtId="3" fontId="0" fillId="0" borderId="5" xfId="0" applyNumberFormat="1" applyBorder="1"/>
    <xf numFmtId="3" fontId="0" fillId="0" borderId="10" xfId="0" applyNumberFormat="1" applyBorder="1"/>
    <xf numFmtId="3" fontId="0" fillId="0" borderId="10" xfId="0" applyNumberFormat="1" applyFill="1" applyBorder="1"/>
    <xf numFmtId="3" fontId="0" fillId="0" borderId="0" xfId="0" applyNumberFormat="1" applyBorder="1"/>
    <xf numFmtId="0" fontId="5" fillId="0" borderId="4" xfId="0" applyFont="1" applyBorder="1"/>
    <xf numFmtId="3" fontId="0" fillId="0" borderId="14" xfId="0" applyNumberFormat="1" applyBorder="1"/>
    <xf numFmtId="0" fontId="7" fillId="0" borderId="0" xfId="0" applyFont="1"/>
    <xf numFmtId="0" fontId="0" fillId="0" borderId="0" xfId="0" applyAlignment="1"/>
    <xf numFmtId="0" fontId="0" fillId="0" borderId="0" xfId="0" applyAlignment="1">
      <alignment horizontal="left"/>
    </xf>
    <xf numFmtId="0" fontId="5" fillId="0" borderId="5" xfId="0" applyFont="1" applyBorder="1"/>
    <xf numFmtId="0" fontId="5" fillId="0" borderId="5" xfId="0" applyFont="1" applyBorder="1" applyAlignment="1">
      <alignment horizontal="left"/>
    </xf>
    <xf numFmtId="0" fontId="5" fillId="0" borderId="6" xfId="0" applyFont="1" applyBorder="1"/>
    <xf numFmtId="0" fontId="2" fillId="0" borderId="0" xfId="0" applyFont="1"/>
    <xf numFmtId="0" fontId="5" fillId="0" borderId="0" xfId="0" applyFont="1"/>
    <xf numFmtId="3" fontId="0" fillId="0" borderId="16" xfId="0" applyNumberFormat="1" applyBorder="1"/>
    <xf numFmtId="3" fontId="0" fillId="0" borderId="0" xfId="0" applyNumberFormat="1" applyFill="1" applyBorder="1"/>
    <xf numFmtId="0" fontId="7" fillId="0" borderId="0" xfId="0" applyFont="1" applyFill="1" applyBorder="1"/>
    <xf numFmtId="0" fontId="1" fillId="0" borderId="0" xfId="0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8" xfId="0" applyBorder="1"/>
    <xf numFmtId="0" fontId="0" fillId="0" borderId="3" xfId="0" applyFill="1" applyBorder="1"/>
    <xf numFmtId="0" fontId="0" fillId="0" borderId="9" xfId="0" applyBorder="1"/>
    <xf numFmtId="0" fontId="5" fillId="0" borderId="17" xfId="0" applyFont="1" applyBorder="1"/>
    <xf numFmtId="0" fontId="5" fillId="0" borderId="15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/>
    <xf numFmtId="0" fontId="0" fillId="0" borderId="0" xfId="0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>
      <alignment horizontal="left"/>
    </xf>
    <xf numFmtId="0" fontId="1" fillId="0" borderId="0" xfId="0" applyFont="1" applyBorder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1" xfId="0" applyFont="1" applyBorder="1"/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8" fillId="0" borderId="21" xfId="0" applyFont="1" applyBorder="1"/>
    <xf numFmtId="0" fontId="8" fillId="0" borderId="22" xfId="0" applyFont="1" applyBorder="1"/>
    <xf numFmtId="0" fontId="8" fillId="0" borderId="22" xfId="0" applyFont="1" applyFill="1" applyBorder="1"/>
    <xf numFmtId="0" fontId="8" fillId="0" borderId="23" xfId="0" applyFont="1" applyBorder="1"/>
    <xf numFmtId="0" fontId="8" fillId="0" borderId="29" xfId="0" applyFont="1" applyBorder="1"/>
    <xf numFmtId="49" fontId="8" fillId="0" borderId="22" xfId="0" applyNumberFormat="1" applyFont="1" applyBorder="1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/>
    </xf>
    <xf numFmtId="14" fontId="5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0" xfId="0" applyAlignment="1">
      <alignment horizontal="left" vertical="center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3" fontId="0" fillId="0" borderId="12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showWhiteSpace="0" topLeftCell="A7" zoomScaleNormal="100" workbookViewId="0">
      <selection activeCell="J52" sqref="J52"/>
    </sheetView>
  </sheetViews>
  <sheetFormatPr defaultRowHeight="12.5" x14ac:dyDescent="0.25"/>
  <cols>
    <col min="1" max="1" width="6.81640625" style="41" customWidth="1"/>
    <col min="2" max="2" width="5" style="41" customWidth="1"/>
    <col min="3" max="3" width="25.81640625" customWidth="1"/>
    <col min="4" max="4" width="4.81640625" customWidth="1"/>
    <col min="5" max="5" width="8" customWidth="1"/>
    <col min="6" max="6" width="9.453125" style="13" customWidth="1"/>
    <col min="7" max="7" width="1.81640625" style="29" customWidth="1"/>
    <col min="8" max="8" width="5.08984375" customWidth="1"/>
    <col min="9" max="9" width="7.54296875" customWidth="1"/>
    <col min="10" max="10" width="10.08984375" customWidth="1"/>
  </cols>
  <sheetData>
    <row r="1" spans="1:10" s="2" customFormat="1" ht="18" x14ac:dyDescent="0.4">
      <c r="A1" s="45"/>
      <c r="B1" s="45"/>
      <c r="C1" s="67" t="s">
        <v>20</v>
      </c>
      <c r="D1" s="67"/>
      <c r="E1" s="67"/>
      <c r="F1" s="67"/>
      <c r="G1" s="67"/>
      <c r="H1" s="67"/>
      <c r="I1" s="67"/>
      <c r="J1" s="67"/>
    </row>
    <row r="2" spans="1:10" ht="21.75" customHeight="1" x14ac:dyDescent="0.35">
      <c r="C2" s="68"/>
      <c r="D2" s="68"/>
      <c r="E2" s="68"/>
      <c r="F2" s="68"/>
      <c r="G2" s="68"/>
      <c r="H2" s="68"/>
      <c r="I2" s="68"/>
      <c r="J2" s="68"/>
    </row>
    <row r="3" spans="1:10" ht="13" x14ac:dyDescent="0.3">
      <c r="C3" s="38" t="s">
        <v>15</v>
      </c>
      <c r="D3" s="71" t="s">
        <v>19</v>
      </c>
      <c r="E3" s="71"/>
      <c r="F3" s="71"/>
      <c r="G3" s="71"/>
      <c r="H3" s="71"/>
      <c r="I3" s="71"/>
    </row>
    <row r="4" spans="1:10" s="20" customFormat="1" ht="15.5" x14ac:dyDescent="0.35">
      <c r="A4" s="46"/>
      <c r="B4" s="46"/>
      <c r="C4" s="39" t="s">
        <v>16</v>
      </c>
      <c r="D4" s="69">
        <v>2023</v>
      </c>
      <c r="E4" s="69"/>
      <c r="F4" s="42"/>
      <c r="G4" s="30"/>
      <c r="H4" s="30"/>
      <c r="I4" s="30"/>
    </row>
    <row r="5" spans="1:10" s="20" customFormat="1" ht="15.5" x14ac:dyDescent="0.35">
      <c r="A5" s="46"/>
      <c r="B5" s="46"/>
      <c r="C5" s="40" t="s">
        <v>17</v>
      </c>
      <c r="D5" s="70"/>
      <c r="E5" s="70"/>
      <c r="F5" s="42"/>
      <c r="G5" s="30"/>
      <c r="H5" s="30"/>
      <c r="I5" s="30"/>
    </row>
    <row r="6" spans="1:10" ht="13" x14ac:dyDescent="0.3">
      <c r="C6" s="38"/>
    </row>
    <row r="7" spans="1:10" ht="13" x14ac:dyDescent="0.3">
      <c r="C7" s="44" t="s">
        <v>18</v>
      </c>
      <c r="D7" s="43">
        <v>178</v>
      </c>
      <c r="E7" s="21"/>
    </row>
    <row r="8" spans="1:10" x14ac:dyDescent="0.25">
      <c r="C8" s="21"/>
      <c r="D8" s="22"/>
    </row>
    <row r="9" spans="1:10" x14ac:dyDescent="0.25">
      <c r="C9" s="21"/>
      <c r="D9" s="22"/>
      <c r="F9" s="17"/>
    </row>
    <row r="11" spans="1:10" ht="18.5" thickBot="1" x14ac:dyDescent="0.45">
      <c r="C11" s="26" t="s">
        <v>0</v>
      </c>
    </row>
    <row r="12" spans="1:10" ht="16.399999999999999" customHeight="1" thickBot="1" x14ac:dyDescent="0.35">
      <c r="C12" s="1"/>
      <c r="D12" s="72" t="s">
        <v>9</v>
      </c>
      <c r="E12" s="75"/>
      <c r="F12" s="76"/>
      <c r="G12" s="31"/>
      <c r="H12" s="72" t="s">
        <v>10</v>
      </c>
      <c r="I12" s="73"/>
      <c r="J12" s="74"/>
    </row>
    <row r="13" spans="1:10" ht="13" thickBot="1" x14ac:dyDescent="0.3">
      <c r="A13" s="55" t="s">
        <v>21</v>
      </c>
      <c r="B13" s="56" t="s">
        <v>22</v>
      </c>
      <c r="C13" s="23" t="s">
        <v>23</v>
      </c>
      <c r="D13" s="24" t="s">
        <v>4</v>
      </c>
      <c r="E13" s="25" t="s">
        <v>11</v>
      </c>
      <c r="F13" s="14" t="s">
        <v>3</v>
      </c>
      <c r="H13" s="23" t="s">
        <v>4</v>
      </c>
      <c r="I13" s="25" t="s">
        <v>12</v>
      </c>
      <c r="J13" s="14" t="s">
        <v>3</v>
      </c>
    </row>
    <row r="14" spans="1:10" x14ac:dyDescent="0.25">
      <c r="A14" s="53">
        <v>2111</v>
      </c>
      <c r="B14" s="54"/>
      <c r="C14" s="60" t="s">
        <v>1</v>
      </c>
      <c r="D14" s="6">
        <v>1000</v>
      </c>
      <c r="E14" s="5">
        <v>1300</v>
      </c>
      <c r="F14" s="15">
        <f>D14*E14</f>
        <v>1300000</v>
      </c>
      <c r="H14" s="6"/>
      <c r="I14" s="5" t="e">
        <f>J14/H14</f>
        <v>#DIV/0!</v>
      </c>
      <c r="J14" s="15"/>
    </row>
    <row r="15" spans="1:10" x14ac:dyDescent="0.25">
      <c r="A15" s="47"/>
      <c r="B15" s="48"/>
      <c r="C15" s="61"/>
      <c r="D15" s="33"/>
      <c r="E15" s="3"/>
      <c r="F15" s="15"/>
      <c r="H15" s="33"/>
      <c r="I15" s="5" t="e">
        <f>J15/H15</f>
        <v>#DIV/0!</v>
      </c>
      <c r="J15" s="15"/>
    </row>
    <row r="16" spans="1:10" x14ac:dyDescent="0.25">
      <c r="A16" s="47"/>
      <c r="B16" s="48"/>
      <c r="C16" s="61"/>
      <c r="D16" s="33"/>
      <c r="E16" s="3"/>
      <c r="F16" s="15"/>
      <c r="H16" s="33"/>
      <c r="I16" s="3"/>
      <c r="J16" s="15"/>
    </row>
    <row r="17" spans="1:10" x14ac:dyDescent="0.25">
      <c r="A17" s="47"/>
      <c r="B17" s="48"/>
      <c r="C17" s="61" t="s">
        <v>14</v>
      </c>
      <c r="D17" s="33"/>
      <c r="E17" s="3"/>
      <c r="F17" s="15"/>
      <c r="H17" s="33"/>
      <c r="I17" s="3"/>
      <c r="J17" s="15"/>
    </row>
    <row r="18" spans="1:10" s="11" customFormat="1" x14ac:dyDescent="0.25">
      <c r="A18" s="49"/>
      <c r="B18" s="50"/>
      <c r="C18" s="62" t="s">
        <v>30</v>
      </c>
      <c r="D18" s="9"/>
      <c r="E18" s="10"/>
      <c r="F18" s="16"/>
      <c r="G18" s="29"/>
      <c r="H18" s="9"/>
      <c r="I18" s="10"/>
      <c r="J18" s="16"/>
    </row>
    <row r="19" spans="1:10" ht="13" thickBot="1" x14ac:dyDescent="0.3">
      <c r="A19" s="51"/>
      <c r="B19" s="52"/>
      <c r="C19" s="63"/>
      <c r="D19" s="8"/>
      <c r="E19" s="18"/>
      <c r="F19" s="19"/>
      <c r="H19" s="8"/>
      <c r="I19" s="18"/>
      <c r="J19" s="19"/>
    </row>
    <row r="20" spans="1:10" ht="13" thickBot="1" x14ac:dyDescent="0.3">
      <c r="C20" s="4"/>
      <c r="D20" s="77" t="s">
        <v>5</v>
      </c>
      <c r="E20" s="78"/>
      <c r="F20" s="28">
        <f>SUM(F14:F19)</f>
        <v>1300000</v>
      </c>
      <c r="H20" s="77" t="s">
        <v>5</v>
      </c>
      <c r="I20" s="78"/>
      <c r="J20" s="28">
        <f>SUM(J14:J19)</f>
        <v>0</v>
      </c>
    </row>
    <row r="21" spans="1:10" x14ac:dyDescent="0.25">
      <c r="C21" s="4"/>
      <c r="D21" s="4"/>
      <c r="E21" s="4"/>
      <c r="F21" s="17"/>
      <c r="H21" s="4"/>
      <c r="I21" s="4"/>
      <c r="J21" s="17"/>
    </row>
    <row r="22" spans="1:10" x14ac:dyDescent="0.25">
      <c r="C22" s="4"/>
      <c r="D22" s="4"/>
      <c r="E22" s="4"/>
      <c r="F22" s="17"/>
      <c r="H22" s="4"/>
      <c r="I22" s="4"/>
      <c r="J22" s="17"/>
    </row>
    <row r="23" spans="1:10" x14ac:dyDescent="0.25">
      <c r="J23" s="13"/>
    </row>
    <row r="24" spans="1:10" ht="18.5" thickBot="1" x14ac:dyDescent="0.45">
      <c r="C24" s="26" t="s">
        <v>2</v>
      </c>
      <c r="J24" s="13"/>
    </row>
    <row r="25" spans="1:10" ht="16.399999999999999" customHeight="1" thickBot="1" x14ac:dyDescent="0.35">
      <c r="D25" s="72" t="s">
        <v>9</v>
      </c>
      <c r="E25" s="75"/>
      <c r="F25" s="76"/>
      <c r="G25" s="31"/>
      <c r="H25" s="72" t="s">
        <v>10</v>
      </c>
      <c r="I25" s="73"/>
      <c r="J25" s="74"/>
    </row>
    <row r="26" spans="1:10" ht="13" thickBot="1" x14ac:dyDescent="0.3">
      <c r="A26" s="58" t="s">
        <v>21</v>
      </c>
      <c r="B26" s="59" t="s">
        <v>22</v>
      </c>
      <c r="C26" s="57" t="s">
        <v>23</v>
      </c>
      <c r="D26" s="23" t="s">
        <v>4</v>
      </c>
      <c r="E26" s="25" t="s">
        <v>12</v>
      </c>
      <c r="F26" s="14" t="s">
        <v>3</v>
      </c>
      <c r="H26" s="23" t="s">
        <v>4</v>
      </c>
      <c r="I26" s="25" t="s">
        <v>12</v>
      </c>
      <c r="J26" s="14" t="s">
        <v>3</v>
      </c>
    </row>
    <row r="27" spans="1:10" x14ac:dyDescent="0.25">
      <c r="A27" s="47">
        <v>5139</v>
      </c>
      <c r="B27" s="48"/>
      <c r="C27" s="60" t="s">
        <v>24</v>
      </c>
      <c r="D27" s="6"/>
      <c r="E27" s="5"/>
      <c r="F27" s="15">
        <v>100000</v>
      </c>
      <c r="H27" s="6"/>
      <c r="I27" s="5"/>
      <c r="J27" s="15"/>
    </row>
    <row r="28" spans="1:10" x14ac:dyDescent="0.25">
      <c r="A28" s="47">
        <v>5169</v>
      </c>
      <c r="B28" s="48">
        <v>1033</v>
      </c>
      <c r="C28" s="64" t="s">
        <v>25</v>
      </c>
      <c r="D28" s="6">
        <f>D14*1</f>
        <v>1000</v>
      </c>
      <c r="E28" s="5">
        <v>630</v>
      </c>
      <c r="F28" s="15">
        <f>D28*E28</f>
        <v>630000</v>
      </c>
      <c r="H28" s="6"/>
      <c r="I28" s="5" t="e">
        <f>J28/H28</f>
        <v>#DIV/0!</v>
      </c>
      <c r="J28" s="15"/>
    </row>
    <row r="29" spans="1:10" x14ac:dyDescent="0.25">
      <c r="A29" s="47">
        <v>5169</v>
      </c>
      <c r="B29" s="48">
        <v>1032</v>
      </c>
      <c r="C29" s="64" t="s">
        <v>26</v>
      </c>
      <c r="D29" s="6"/>
      <c r="E29" s="5"/>
      <c r="F29" s="15">
        <v>160000</v>
      </c>
      <c r="H29" s="6"/>
      <c r="I29" s="5"/>
      <c r="J29" s="15"/>
    </row>
    <row r="30" spans="1:10" x14ac:dyDescent="0.25">
      <c r="A30" s="47"/>
      <c r="B30" s="48"/>
      <c r="C30" s="64" t="s">
        <v>32</v>
      </c>
      <c r="D30" s="6"/>
      <c r="E30" s="5"/>
      <c r="F30" s="15">
        <v>70000</v>
      </c>
      <c r="H30" s="6"/>
      <c r="I30" s="5"/>
      <c r="J30" s="15"/>
    </row>
    <row r="31" spans="1:10" s="11" customFormat="1" x14ac:dyDescent="0.25">
      <c r="A31" s="49">
        <v>5169</v>
      </c>
      <c r="B31" s="50">
        <v>1031</v>
      </c>
      <c r="C31" s="64" t="s">
        <v>27</v>
      </c>
      <c r="D31" s="34"/>
      <c r="E31" s="12"/>
      <c r="F31" s="16">
        <f>F32+F33</f>
        <v>214052</v>
      </c>
      <c r="G31" s="29"/>
      <c r="H31" s="34"/>
      <c r="I31" s="12"/>
      <c r="J31" s="16"/>
    </row>
    <row r="32" spans="1:10" x14ac:dyDescent="0.25">
      <c r="A32" s="47"/>
      <c r="B32" s="48"/>
      <c r="C32" s="64" t="s">
        <v>28</v>
      </c>
      <c r="D32" s="6"/>
      <c r="E32" s="5"/>
      <c r="F32" s="15">
        <f>D7*1.6*365</f>
        <v>103952</v>
      </c>
      <c r="H32" s="6"/>
      <c r="I32" s="5"/>
      <c r="J32" s="15">
        <v>0</v>
      </c>
    </row>
    <row r="33" spans="1:10" x14ac:dyDescent="0.25">
      <c r="A33" s="47"/>
      <c r="B33" s="48"/>
      <c r="C33" s="65" t="s">
        <v>29</v>
      </c>
      <c r="D33" s="33"/>
      <c r="E33" s="3"/>
      <c r="F33" s="15">
        <f>(D7*450)+(D14*30)</f>
        <v>110100</v>
      </c>
      <c r="H33" s="33"/>
      <c r="I33" s="3"/>
      <c r="J33" s="15">
        <f>((J14-J28)*0.06)+H14*60</f>
        <v>0</v>
      </c>
    </row>
    <row r="34" spans="1:10" ht="13" thickBot="1" x14ac:dyDescent="0.3">
      <c r="A34" s="51"/>
      <c r="B34" s="52"/>
      <c r="C34" s="63"/>
      <c r="D34" s="35"/>
      <c r="E34" s="7"/>
      <c r="F34" s="15"/>
      <c r="H34" s="35"/>
      <c r="I34" s="7"/>
      <c r="J34" s="15"/>
    </row>
    <row r="35" spans="1:10" ht="13" thickBot="1" x14ac:dyDescent="0.3">
      <c r="C35" s="4"/>
      <c r="D35" s="82" t="s">
        <v>6</v>
      </c>
      <c r="E35" s="83"/>
      <c r="F35" s="28">
        <f>F27+F28+F29+F30+F31</f>
        <v>1174052</v>
      </c>
      <c r="H35" s="82" t="s">
        <v>6</v>
      </c>
      <c r="I35" s="83"/>
      <c r="J35" s="28">
        <f>SUM(J27:J34)</f>
        <v>0</v>
      </c>
    </row>
    <row r="39" spans="1:10" ht="18" x14ac:dyDescent="0.4">
      <c r="C39" s="26" t="s">
        <v>7</v>
      </c>
    </row>
    <row r="40" spans="1:10" ht="18.5" thickBot="1" x14ac:dyDescent="0.45">
      <c r="C40" s="26"/>
    </row>
    <row r="41" spans="1:10" ht="16.399999999999999" customHeight="1" thickBot="1" x14ac:dyDescent="0.35">
      <c r="C41" s="1"/>
      <c r="D41" s="72" t="s">
        <v>9</v>
      </c>
      <c r="E41" s="75"/>
      <c r="F41" s="76"/>
      <c r="G41" s="31"/>
      <c r="H41" s="72" t="s">
        <v>10</v>
      </c>
      <c r="I41" s="73"/>
      <c r="J41" s="74"/>
    </row>
    <row r="42" spans="1:10" x14ac:dyDescent="0.25">
      <c r="C42" s="37" t="s">
        <v>8</v>
      </c>
      <c r="D42" s="90">
        <f>F20-F35</f>
        <v>125948</v>
      </c>
      <c r="E42" s="91"/>
      <c r="F42" s="92"/>
      <c r="G42" s="32"/>
      <c r="H42" s="90">
        <f>J20-J35</f>
        <v>0</v>
      </c>
      <c r="I42" s="93"/>
      <c r="J42" s="94"/>
    </row>
    <row r="43" spans="1:10" ht="13" thickBot="1" x14ac:dyDescent="0.3">
      <c r="C43" s="36" t="s">
        <v>13</v>
      </c>
      <c r="D43" s="84">
        <f>D42/D7</f>
        <v>707.57303370786519</v>
      </c>
      <c r="E43" s="85"/>
      <c r="F43" s="86"/>
      <c r="H43" s="87">
        <f>H42/D7</f>
        <v>0</v>
      </c>
      <c r="I43" s="88"/>
      <c r="J43" s="89"/>
    </row>
    <row r="44" spans="1:10" x14ac:dyDescent="0.25">
      <c r="C44" s="27"/>
      <c r="D44" s="13"/>
    </row>
    <row r="45" spans="1:10" x14ac:dyDescent="0.25">
      <c r="A45" s="79"/>
      <c r="B45" s="79"/>
      <c r="C45" s="79"/>
      <c r="D45" s="79"/>
      <c r="E45" s="79"/>
      <c r="F45" s="79"/>
      <c r="G45" s="79"/>
      <c r="H45" s="79"/>
      <c r="I45" s="79"/>
      <c r="J45" s="79"/>
    </row>
    <row r="46" spans="1:10" x14ac:dyDescent="0.25">
      <c r="A46" s="79"/>
      <c r="B46" s="79"/>
      <c r="C46" s="79"/>
      <c r="D46" s="79"/>
      <c r="E46" s="79"/>
      <c r="F46" s="79"/>
      <c r="G46" s="79"/>
      <c r="H46" s="79"/>
      <c r="I46" s="79"/>
      <c r="J46" s="79"/>
    </row>
    <row r="47" spans="1:10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</row>
    <row r="49" spans="1:3" x14ac:dyDescent="0.25">
      <c r="A49" s="80" t="s">
        <v>33</v>
      </c>
      <c r="B49" s="80"/>
      <c r="C49" s="80"/>
    </row>
    <row r="50" spans="1:3" x14ac:dyDescent="0.25">
      <c r="A50" s="81" t="s">
        <v>31</v>
      </c>
      <c r="B50" s="81"/>
      <c r="C50" s="81"/>
    </row>
  </sheetData>
  <mergeCells count="23">
    <mergeCell ref="A45:J45"/>
    <mergeCell ref="A46:J46"/>
    <mergeCell ref="A49:C49"/>
    <mergeCell ref="A50:C50"/>
    <mergeCell ref="H20:I20"/>
    <mergeCell ref="H35:I35"/>
    <mergeCell ref="D35:E35"/>
    <mergeCell ref="D43:F43"/>
    <mergeCell ref="H43:J43"/>
    <mergeCell ref="D42:F42"/>
    <mergeCell ref="H42:J42"/>
    <mergeCell ref="D41:F41"/>
    <mergeCell ref="H41:J41"/>
    <mergeCell ref="H12:J12"/>
    <mergeCell ref="D12:F12"/>
    <mergeCell ref="D25:F25"/>
    <mergeCell ref="H25:J25"/>
    <mergeCell ref="D20:E20"/>
    <mergeCell ref="C1:J1"/>
    <mergeCell ref="C2:J2"/>
    <mergeCell ref="D4:E4"/>
    <mergeCell ref="D5:E5"/>
    <mergeCell ref="D3:I3"/>
  </mergeCells>
  <phoneticPr fontId="4" type="noConversion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DUDEK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Jan Duda</dc:creator>
  <cp:lastModifiedBy>Jan Duda</cp:lastModifiedBy>
  <cp:lastPrinted>2016-11-02T10:09:59Z</cp:lastPrinted>
  <dcterms:created xsi:type="dcterms:W3CDTF">2012-01-16T15:15:59Z</dcterms:created>
  <dcterms:modified xsi:type="dcterms:W3CDTF">2022-12-27T21:56:26Z</dcterms:modified>
</cp:coreProperties>
</file>