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mistostarosta\Documents\Zastupitelstvo\5. ZO Podklady\23.ZO\10 Různé\"/>
    </mc:Choice>
  </mc:AlternateContent>
  <xr:revisionPtr revIDLastSave="0" documentId="13_ncr:1_{6934B059-86D8-4BEF-982F-B252F6087FB9}" xr6:coauthVersionLast="47" xr6:coauthVersionMax="47" xr10:uidLastSave="{00000000-0000-0000-0000-000000000000}"/>
  <bookViews>
    <workbookView xWindow="-120" yWindow="-120" windowWidth="29040" windowHeight="15720" tabRatio="884" firstSheet="1" activeTab="2" xr2:uid="{00000000-000D-0000-FFFF-FFFF00000000}"/>
  </bookViews>
  <sheets>
    <sheet name="Rekapitulace stavby" sheetId="1" state="veryHidden" r:id="rId1"/>
    <sheet name="rekapitulace" sheetId="5" r:id="rId2"/>
    <sheet name="ZL1" sheetId="17" r:id="rId3"/>
  </sheets>
  <definedNames>
    <definedName name="_xlnm.Print_Titles" localSheetId="0">'Rekapitulace stavby'!$92:$92</definedName>
    <definedName name="_xlnm.Print_Area" localSheetId="0">'Rekapitulace stavby'!$D$4:$AO$76,'Rekapitulace stavby'!$C$82:$AQ$96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9" i="17" l="1"/>
  <c r="H8" i="17" s="1"/>
  <c r="C22" i="5" s="1"/>
  <c r="H17" i="17"/>
  <c r="H15" i="17"/>
  <c r="H13" i="17"/>
  <c r="B10" i="5"/>
  <c r="AY95" i="1"/>
  <c r="AX95" i="1"/>
  <c r="L90" i="1"/>
  <c r="AM90" i="1"/>
  <c r="AM89" i="1"/>
  <c r="L89" i="1"/>
  <c r="AM87" i="1"/>
  <c r="L87" i="1"/>
  <c r="L85" i="1"/>
  <c r="L84" i="1"/>
  <c r="AS94" i="1"/>
  <c r="BC95" i="1"/>
  <c r="BC94" i="1" s="1"/>
  <c r="BB95" i="1"/>
  <c r="BB94" i="1" s="1"/>
  <c r="BA95" i="1"/>
  <c r="BA94" i="1" s="1"/>
  <c r="AW95" i="1"/>
  <c r="BD95" i="1"/>
  <c r="BD94" i="1"/>
  <c r="W33" i="1" s="1"/>
  <c r="AU95" i="1"/>
  <c r="AU94" i="1" s="1"/>
  <c r="AZ95" i="1"/>
  <c r="AZ94" i="1" s="1"/>
  <c r="AV95" i="1"/>
  <c r="AT95" i="1"/>
  <c r="AG95" i="1"/>
  <c r="AN95" i="1" s="1"/>
  <c r="AG94" i="1"/>
  <c r="AN94" i="1" s="1"/>
  <c r="AK26" i="1"/>
  <c r="AK35" i="1"/>
  <c r="W29" i="1" l="1"/>
  <c r="AV94" i="1"/>
  <c r="W30" i="1"/>
  <c r="AW94" i="1"/>
  <c r="AK30" i="1" s="1"/>
  <c r="W31" i="1"/>
  <c r="AX94" i="1"/>
  <c r="W32" i="1"/>
  <c r="AY94" i="1"/>
  <c r="C10" i="5"/>
  <c r="C16" i="5" s="1"/>
  <c r="C23" i="5"/>
  <c r="AK29" i="1" l="1"/>
  <c r="AT94" i="1"/>
  <c r="C17" i="5"/>
  <c r="C18" i="5" s="1"/>
  <c r="C25" i="5"/>
</calcChain>
</file>

<file path=xl/sharedStrings.xml><?xml version="1.0" encoding="utf-8"?>
<sst xmlns="http://schemas.openxmlformats.org/spreadsheetml/2006/main" count="183" uniqueCount="111">
  <si>
    <t>Export Komplet</t>
  </si>
  <si>
    <t/>
  </si>
  <si>
    <t>2.0</t>
  </si>
  <si>
    <t>False</t>
  </si>
  <si>
    <t>{4d4fc6cd-9321-47c7-b40c-21a7f406a9f4}</t>
  </si>
  <si>
    <t>&gt;&gt;  skryté sloupce  &lt;&lt;</t>
  </si>
  <si>
    <t>0,01</t>
  </si>
  <si>
    <t>21</t>
  </si>
  <si>
    <t>15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</si>
  <si>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</si>
  <si>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</si>
  <si>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</si>
  <si>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</si>
  <si>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</si>
  <si>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T028</t>
  </si>
  <si>
    <t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</si>
  <si>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</si>
  <si>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Skladová hala - FREE ZONE a.s. Pardubice - spodní stavba</t>
  </si>
  <si>
    <t>KSO:</t>
  </si>
  <si>
    <t>CC-CZ:</t>
  </si>
  <si>
    <t>Místo:</t>
  </si>
  <si>
    <t xml:space="preserve"> </t>
  </si>
  <si>
    <t>Datum:</t>
  </si>
  <si>
    <t>7. 1. 2023</t>
  </si>
  <si>
    <t>Zadavatel:</t>
  </si>
  <si>
    <t>IČ:</t>
  </si>
  <si>
    <t>DIČ:</t>
  </si>
  <si>
    <t>Uchazeč:</t>
  </si>
  <si>
    <t>Vyplň údaj</t>
  </si>
  <si>
    <t>Projektant:</t>
  </si>
  <si>
    <t>BIZ projekce s.r.o.</t>
  </si>
  <si>
    <t>True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</si>
  <si>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</si>
  <si>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</si>
  <si>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</si>
  <si>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</si>
  <si>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</si>
  <si>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</si>
  <si>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</si>
  <si>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</si>
  <si>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</si>
  <si>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</si>
  <si>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</si>
  <si>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</si>
  <si>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</si>
  <si>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</si>
  <si>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</si>
  <si>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</si>
  <si>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</si>
  <si>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</si>
  <si>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</si>
  <si>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</si>
  <si>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</si>
  <si>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</si>
  <si>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</si>
  <si>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</si>
  <si>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</si>
  <si>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</si>
  <si>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</si>
  <si>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</si>
  <si>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</si>
  <si>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</si>
  <si>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</si>
  <si>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</si>
  <si>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</si>
  <si>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</si>
  <si>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</si>
  <si>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</si>
  <si>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</si>
  <si>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</si>
  <si>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</si>
  <si>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</si>
  <si>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</si>
  <si>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</si>
  <si>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</si>
  <si>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</si>
  <si>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</si>
  <si>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</si>
  <si>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</si>
  <si>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</si>
  <si>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</si>
  <si>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Cena celkem [CZK]</t>
  </si>
  <si>
    <t>PČ</t>
  </si>
  <si>
    <t>MJ</t>
  </si>
  <si>
    <t>Množství</t>
  </si>
  <si>
    <t>J.cena [CZK]</t>
  </si>
  <si>
    <t>akce:</t>
  </si>
  <si>
    <t>cena celkem bez DPH</t>
  </si>
  <si>
    <t>DPH 21%</t>
  </si>
  <si>
    <t>cena celkem vč DPH</t>
  </si>
  <si>
    <t>ZL1</t>
  </si>
  <si>
    <t>Rekapitulace změnových listů</t>
  </si>
  <si>
    <t>místo:</t>
  </si>
  <si>
    <t>investor:</t>
  </si>
  <si>
    <t>odpočty</t>
  </si>
  <si>
    <t>přípočty</t>
  </si>
  <si>
    <t>kontrola</t>
  </si>
  <si>
    <t>t</t>
  </si>
  <si>
    <t>Ocelová hala - Sběrný dvůr Staré Hradiště</t>
  </si>
  <si>
    <t>Staré Hradiště</t>
  </si>
  <si>
    <t>961044111</t>
  </si>
  <si>
    <t>Bourání základů z betonu prostého</t>
  </si>
  <si>
    <t>m3</t>
  </si>
  <si>
    <t>4*4*0,8</t>
  </si>
  <si>
    <t>Odvoz suti a vybouraných hmot na skládku nebo meziskládku do 1 km se složením</t>
  </si>
  <si>
    <t>12,8*2,2</t>
  </si>
  <si>
    <t>Příplatek k odvozu suti a vybouraných hmot na skládku ZKD 1 km přes 1 km</t>
  </si>
  <si>
    <t>28,16*9</t>
  </si>
  <si>
    <t>Poplatek za uložení na skládce (skládkovné) stavebního odpadu betonového kód odpadu 17 01 01</t>
  </si>
  <si>
    <t>Bourání základu</t>
  </si>
  <si>
    <t xml:space="preserve">Obec Staré Hradiště, Hradecká 428, 533 52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</si>
</sst>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\ &quot;Kč&quot;"/>
  </numFmts>
  <fonts count="37" x14ac:knownFonts="1">
    <font>
      <sz val="8"/>
      <name val="Arial CE"/>
      <family val="2"/>
    </font>
    <font>
      <sz val="10"/>
      <color rgb="FF969696"/>
      <name val="Arial CE"/>
      <family val="2"/>
      <charset val="238"/>
    </font>
    <font>
      <sz val="10"/>
      <name val="Arial CE"/>
      <family val="2"/>
      <charset val="238"/>
    </font>
    <font>
      <b/>
      <sz val="11"/>
      <name val="Arial CE"/>
      <family val="2"/>
      <charset val="238"/>
    </font>
    <font>
      <b/>
      <sz val="12"/>
      <name val="Arial CE"/>
      <family val="2"/>
      <charset val="238"/>
    </font>
    <font>
      <sz val="11"/>
      <name val="Arial CE"/>
      <family val="2"/>
      <charset val="238"/>
    </font>
    <font>
      <sz val="8"/>
      <color rgb="FFFFFFFF"/>
      <name val="Arial CE"/>
      <family val="2"/>
      <charset val="238"/>
    </font>
    <font>
      <sz val="8"/>
      <color rgb="FF3366FF"/>
      <name val="Arial CE"/>
      <family val="2"/>
      <charset val="238"/>
    </font>
    <font>
      <b/>
      <sz val="14"/>
      <name val="Arial CE"/>
      <family val="2"/>
      <charset val="238"/>
    </font>
    <font>
      <b/>
      <sz val="12"/>
      <color rgb="FF969696"/>
      <name val="Arial CE"/>
      <family val="2"/>
      <charset val="238"/>
    </font>
    <font>
      <b/>
      <sz val="8"/>
      <color rgb="FF969696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color rgb="FF969696"/>
      <name val="Arial CE"/>
      <family val="2"/>
      <charset val="238"/>
    </font>
    <font>
      <b/>
      <sz val="10"/>
      <color rgb="FF464646"/>
      <name val="Arial CE"/>
      <family val="2"/>
      <charset val="238"/>
    </font>
    <font>
      <sz val="12"/>
      <color rgb="FF969696"/>
      <name val="Arial CE"/>
      <family val="2"/>
      <charset val="238"/>
    </font>
    <font>
      <sz val="8"/>
      <color rgb="FF969696"/>
      <name val="Arial CE"/>
      <family val="2"/>
      <charset val="238"/>
    </font>
    <font>
      <sz val="9"/>
      <name val="Arial CE"/>
      <family val="2"/>
      <charset val="238"/>
    </font>
    <font>
      <sz val="9"/>
      <color rgb="FF969696"/>
      <name val="Arial CE"/>
      <family val="2"/>
      <charset val="238"/>
    </font>
    <font>
      <b/>
      <sz val="12"/>
      <color rgb="FF960000"/>
      <name val="Arial CE"/>
      <family val="2"/>
      <charset val="238"/>
    </font>
    <font>
      <sz val="18"/>
      <color theme="10"/>
      <name val="Wingdings 2"/>
      <family val="1"/>
      <charset val="2"/>
    </font>
    <font>
      <b/>
      <sz val="11"/>
      <color rgb="FF003366"/>
      <name val="Arial CE"/>
      <family val="2"/>
      <charset val="238"/>
    </font>
    <font>
      <sz val="11"/>
      <color rgb="FF003366"/>
      <name val="Arial CE"/>
      <family val="2"/>
      <charset val="238"/>
    </font>
    <font>
      <sz val="11"/>
      <color rgb="FF969696"/>
      <name val="Arial CE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8"/>
      <name val="Arial CE"/>
      <family val="2"/>
      <charset val="238"/>
    </font>
    <font>
      <b/>
      <sz val="11"/>
      <name val="Arial CE"/>
      <family val="2"/>
      <charset val="238"/>
    </font>
    <font>
      <b/>
      <sz val="12"/>
      <name val="Arial"/>
      <family val="2"/>
      <charset val="238"/>
    </font>
    <font>
      <i/>
      <sz val="8"/>
      <name val="Arial"/>
      <family val="2"/>
      <charset val="238"/>
    </font>
    <font>
      <sz val="10"/>
      <name val="Arial CE"/>
      <family val="2"/>
      <charset val="238"/>
    </font>
    <font>
      <b/>
      <sz val="11"/>
      <color indexed="10"/>
      <name val="Arial"/>
      <family val="2"/>
      <charset val="238"/>
    </font>
    <font>
      <sz val="10"/>
      <name val="Arial CE"/>
      <family val="2"/>
      <charset val="238"/>
    </font>
    <font>
      <sz val="8"/>
      <color rgb="FF003366"/>
      <name val="Arial CE"/>
    </font>
    <font>
      <sz val="10"/>
      <color rgb="FF003366"/>
      <name val="Arial CE"/>
    </font>
    <font>
      <sz val="8"/>
      <name val="Arial CE"/>
      <family val="2"/>
      <charset val="238"/>
    </font>
    <font>
      <sz val="8"/>
      <color rgb="FFFF0000"/>
      <name val="Arial CE"/>
      <family val="2"/>
      <charset val="238"/>
    </font>
    <font>
      <sz val="8"/>
      <color rgb="FFFF0000"/>
      <name val="Arial CE"/>
      <family val="2"/>
    </font>
    <font>
      <sz val="8"/>
      <color rgb="FF00B050"/>
      <name val="Arial CE"/>
      <family val="2"/>
    </font>
  </fonts>
  <fills count="7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  <fill>
      <patternFill patternType="solid">
        <fgColor theme="6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4">
    <xf numFmtId="0" fontId="0" fillId="0" borderId="0"/>
    <xf numFmtId="0" fontId="23" fillId="0" borderId="0" applyNumberFormat="0" applyFill="0" applyBorder="0" applyAlignment="0" applyProtection="0"/>
    <xf numFmtId="0" fontId="28" fillId="0" borderId="0"/>
    <xf numFmtId="0" fontId="30" fillId="0" borderId="0"/>
  </cellStyleXfs>
  <cellXfs count="135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0" fillId="0" borderId="4" xfId="0" applyBorder="1"/>
    <xf numFmtId="0" fontId="0" fillId="0" borderId="3" xfId="0" applyBorder="1" applyAlignment="1">
      <alignment vertical="center"/>
    </xf>
    <xf numFmtId="0" fontId="11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3" xfId="0" applyFont="1" applyBorder="1" applyAlignment="1">
      <alignment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13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5" borderId="7" xfId="0" applyFill="1" applyBorder="1" applyAlignment="1">
      <alignment vertical="center"/>
    </xf>
    <xf numFmtId="0" fontId="16" fillId="5" borderId="0" xfId="0" applyFont="1" applyFill="1" applyAlignment="1">
      <alignment horizontal="center" vertical="center"/>
    </xf>
    <xf numFmtId="0" fontId="17" fillId="0" borderId="16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4" fontId="14" fillId="0" borderId="14" xfId="0" applyNumberFormat="1" applyFont="1" applyBorder="1" applyAlignment="1">
      <alignment vertical="center"/>
    </xf>
    <xf numFmtId="4" fontId="14" fillId="0" borderId="0" xfId="0" applyNumberFormat="1" applyFont="1" applyAlignment="1">
      <alignment vertical="center"/>
    </xf>
    <xf numFmtId="166" fontId="14" fillId="0" borderId="0" xfId="0" applyNumberFormat="1" applyFont="1" applyAlignment="1">
      <alignment vertical="center"/>
    </xf>
    <xf numFmtId="4" fontId="14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19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2" fillId="0" borderId="19" xfId="0" applyNumberFormat="1" applyFont="1" applyBorder="1" applyAlignment="1">
      <alignment vertical="center"/>
    </xf>
    <xf numFmtId="4" fontId="22" fillId="0" borderId="20" xfId="0" applyNumberFormat="1" applyFont="1" applyBorder="1" applyAlignment="1">
      <alignment vertical="center"/>
    </xf>
    <xf numFmtId="166" fontId="22" fillId="0" borderId="20" xfId="0" applyNumberFormat="1" applyFont="1" applyBorder="1" applyAlignment="1">
      <alignment vertical="center"/>
    </xf>
    <xf numFmtId="4" fontId="22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 wrapText="1"/>
    </xf>
    <xf numFmtId="0" fontId="25" fillId="0" borderId="0" xfId="0" applyFont="1" applyAlignment="1">
      <alignment vertical="center"/>
    </xf>
    <xf numFmtId="167" fontId="24" fillId="0" borderId="0" xfId="0" applyNumberFormat="1" applyFont="1" applyAlignment="1">
      <alignment horizontal="right" vertical="center"/>
    </xf>
    <xf numFmtId="49" fontId="27" fillId="0" borderId="0" xfId="0" applyNumberFormat="1" applyFont="1" applyAlignment="1">
      <alignment horizontal="left" vertical="center"/>
    </xf>
    <xf numFmtId="4" fontId="26" fillId="0" borderId="0" xfId="0" applyNumberFormat="1" applyFont="1" applyAlignment="1">
      <alignment vertical="center"/>
    </xf>
    <xf numFmtId="0" fontId="29" fillId="0" borderId="0" xfId="0" applyFont="1" applyAlignment="1">
      <alignment vertical="center"/>
    </xf>
    <xf numFmtId="4" fontId="0" fillId="0" borderId="0" xfId="0" applyNumberFormat="1" applyAlignment="1">
      <alignment vertical="center"/>
    </xf>
    <xf numFmtId="0" fontId="0" fillId="0" borderId="22" xfId="0" applyBorder="1" applyAlignment="1">
      <alignment vertical="center"/>
    </xf>
    <xf numFmtId="0" fontId="16" fillId="5" borderId="23" xfId="0" applyFont="1" applyFill="1" applyBorder="1" applyAlignment="1">
      <alignment horizontal="center" vertical="center" wrapText="1"/>
    </xf>
    <xf numFmtId="0" fontId="26" fillId="0" borderId="0" xfId="0" applyFont="1" applyAlignment="1">
      <alignment vertical="center" wrapText="1"/>
    </xf>
    <xf numFmtId="0" fontId="31" fillId="0" borderId="0" xfId="0" applyFont="1" applyAlignment="1">
      <alignment horizontal="left"/>
    </xf>
    <xf numFmtId="0" fontId="32" fillId="0" borderId="0" xfId="0" applyFont="1" applyAlignment="1">
      <alignment horizontal="left"/>
    </xf>
    <xf numFmtId="4" fontId="0" fillId="0" borderId="0" xfId="0" applyNumberFormat="1"/>
    <xf numFmtId="0" fontId="16" fillId="0" borderId="24" xfId="0" applyFont="1" applyBorder="1" applyAlignment="1">
      <alignment horizontal="center" vertical="center"/>
    </xf>
    <xf numFmtId="49" fontId="16" fillId="0" borderId="24" xfId="0" applyNumberFormat="1" applyFont="1" applyBorder="1" applyAlignment="1">
      <alignment horizontal="left" vertical="center" wrapText="1"/>
    </xf>
    <xf numFmtId="0" fontId="16" fillId="0" borderId="24" xfId="0" applyFont="1" applyBorder="1" applyAlignment="1">
      <alignment horizontal="left" vertical="center" wrapText="1"/>
    </xf>
    <xf numFmtId="0" fontId="16" fillId="0" borderId="24" xfId="0" applyFont="1" applyBorder="1" applyAlignment="1">
      <alignment horizontal="center" vertical="center" wrapText="1"/>
    </xf>
    <xf numFmtId="4" fontId="16" fillId="0" borderId="24" xfId="0" applyNumberFormat="1" applyFont="1" applyBorder="1" applyAlignment="1">
      <alignment vertical="center"/>
    </xf>
    <xf numFmtId="0" fontId="33" fillId="0" borderId="0" xfId="0" applyFont="1" applyAlignment="1">
      <alignment horizontal="left" vertical="center"/>
    </xf>
    <xf numFmtId="0" fontId="34" fillId="0" borderId="0" xfId="0" applyFont="1" applyAlignment="1">
      <alignment horizontal="left" vertical="center"/>
    </xf>
    <xf numFmtId="4" fontId="35" fillId="0" borderId="0" xfId="0" applyNumberFormat="1" applyFont="1"/>
    <xf numFmtId="167" fontId="0" fillId="0" borderId="0" xfId="0" applyNumberFormat="1"/>
    <xf numFmtId="4" fontId="16" fillId="0" borderId="24" xfId="0" applyNumberFormat="1" applyFont="1" applyBorder="1" applyAlignment="1" applyProtection="1">
      <alignment vertical="center"/>
      <protection locked="0"/>
    </xf>
    <xf numFmtId="4" fontId="16" fillId="6" borderId="24" xfId="0" applyNumberFormat="1" applyFont="1" applyFill="1" applyBorder="1" applyAlignment="1" applyProtection="1">
      <alignment vertical="center"/>
      <protection locked="0"/>
    </xf>
    <xf numFmtId="0" fontId="36" fillId="0" borderId="0" xfId="0" applyFont="1"/>
    <xf numFmtId="0" fontId="20" fillId="0" borderId="0" xfId="0" applyFont="1" applyAlignment="1">
      <alignment horizontal="left" vertical="center" wrapText="1"/>
    </xf>
    <xf numFmtId="4" fontId="18" fillId="0" borderId="0" xfId="0" applyNumberFormat="1" applyFont="1" applyAlignment="1">
      <alignment horizontal="right" vertical="center"/>
    </xf>
    <xf numFmtId="4" fontId="18" fillId="0" borderId="0" xfId="0" applyNumberFormat="1" applyFont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0" fillId="0" borderId="0" xfId="0"/>
    <xf numFmtId="0" fontId="16" fillId="5" borderId="6" xfId="0" applyFont="1" applyFill="1" applyBorder="1" applyAlignment="1">
      <alignment horizontal="center" vertical="center"/>
    </xf>
    <xf numFmtId="0" fontId="16" fillId="5" borderId="7" xfId="0" applyFont="1" applyFill="1" applyBorder="1" applyAlignment="1">
      <alignment horizontal="left" vertical="center"/>
    </xf>
    <xf numFmtId="0" fontId="16" fillId="5" borderId="7" xfId="0" applyFont="1" applyFill="1" applyBorder="1" applyAlignment="1">
      <alignment horizontal="center" vertical="center"/>
    </xf>
    <xf numFmtId="0" fontId="16" fillId="5" borderId="7" xfId="0" applyFont="1" applyFill="1" applyBorder="1" applyAlignment="1">
      <alignment horizontal="right" vertical="center"/>
    </xf>
    <xf numFmtId="0" fontId="16" fillId="5" borderId="8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left" vertical="center"/>
    </xf>
    <xf numFmtId="0" fontId="15" fillId="0" borderId="14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4" fontId="12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21" fillId="0" borderId="0" xfId="0" applyNumberFormat="1" applyFont="1" applyAlignment="1">
      <alignment vertical="center"/>
    </xf>
    <xf numFmtId="0" fontId="21" fillId="0" borderId="0" xfId="0" applyFont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0" fillId="4" borderId="7" xfId="0" applyFill="1" applyBorder="1" applyAlignment="1">
      <alignment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1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</cellXfs>
  <cellStyles count="4">
    <cellStyle name="Hypertextový odkaz" xfId="1" builtinId="8"/>
    <cellStyle name="Normální" xfId="0" builtinId="0" customBuiltin="1"/>
    <cellStyle name="Normální 2" xfId="2" xr:uid="{5FFACB91-B0A4-45A2-AE7B-587653A013E9}"/>
    <cellStyle name="Normální 3" xfId="3" xr:uid="{99AB03DC-422C-4A03-975B-D0339B153388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urs.cz/software-a-data/kros-4-ocenovani-a-rizeni-stavebni-vyroby/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0</xdr:col>
      <xdr:colOff>676776</xdr:colOff>
      <xdr:row>2</xdr:row>
      <xdr:rowOff>112436</xdr:rowOff>
    </xdr:to>
    <xdr:pic>
      <xdr:nvPicPr>
        <xdr:cNvPr id="3" name="Picture 3" descr="Logo PSCH">
          <a:extLst>
            <a:ext uri="{FF2B5EF4-FFF2-40B4-BE49-F238E27FC236}">
              <a16:creationId xmlns:a16="http://schemas.microsoft.com/office/drawing/2014/main" id="{40A40058-95C0-4737-B879-D2F22208C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676776" cy="40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278423</xdr:colOff>
      <xdr:row>2</xdr:row>
      <xdr:rowOff>106430</xdr:rowOff>
    </xdr:to>
    <xdr:pic>
      <xdr:nvPicPr>
        <xdr:cNvPr id="2" name="Picture 3" descr="Logo PSCH">
          <a:extLst>
            <a:ext uri="{FF2B5EF4-FFF2-40B4-BE49-F238E27FC236}">
              <a16:creationId xmlns:a16="http://schemas.microsoft.com/office/drawing/2014/main" id="{2BF6D909-9C8F-4B44-9AF3-A04387A3B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30848" cy="392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97"/>
  <sheetViews>
    <sheetView showGridLines="0" workbookViewId="0"/>
  </sheetViews>
  <sheetFormatPr defaultRowHeight="11.25" x14ac:dyDescent="0.2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hidden="1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 x14ac:dyDescent="0.2">
      <c r="A1" s="7" t="s">
        <v>0</v>
      </c>
      <c r="AZ1" s="7" t="s">
        <v>1</v>
      </c>
      <c r="BA1" s="7" t="s">
        <v>2</v>
      </c>
      <c r="BB1" s="7" t="s">
        <v>1</v>
      </c>
      <c r="BT1" s="7" t="s">
        <v>3</v>
      </c>
      <c r="BU1" s="7" t="s">
        <v>3</v>
      </c>
      <c r="BV1" s="7" t="s">
        <v>4</v>
      </c>
    </row>
    <row r="2" spans="1:74" ht="36.950000000000003" customHeight="1" x14ac:dyDescent="0.2">
      <c r="AR2" s="99" t="s">
        <v>5</v>
      </c>
      <c r="AS2" s="100"/>
      <c r="AT2" s="100"/>
      <c r="AU2" s="100"/>
      <c r="AV2" s="100"/>
      <c r="AW2" s="100"/>
      <c r="AX2" s="100"/>
      <c r="AY2" s="100"/>
      <c r="AZ2" s="100"/>
      <c r="BA2" s="100"/>
      <c r="BB2" s="100"/>
      <c r="BC2" s="100"/>
      <c r="BD2" s="100"/>
      <c r="BE2" s="100"/>
      <c r="BS2" s="8" t="s">
        <v>6</v>
      </c>
      <c r="BT2" s="8" t="s">
        <v>7</v>
      </c>
    </row>
    <row r="3" spans="1:74" ht="6.95" customHeight="1" x14ac:dyDescent="0.2">
      <c r="B3" s="9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1"/>
      <c r="BS3" s="8" t="s">
        <v>6</v>
      </c>
      <c r="BT3" s="8" t="s">
        <v>8</v>
      </c>
    </row>
    <row r="4" spans="1:74" ht="24.95" customHeight="1" x14ac:dyDescent="0.2">
      <c r="B4" s="11"/>
      <c r="D4" s="12" t="s">
        <v>9</v>
      </c>
      <c r="AR4" s="11"/>
      <c r="AS4" s="13" t="s">
        <v>10</v>
      </c>
      <c r="BE4" s="14" t="s">
        <v>11</v>
      </c>
      <c r="BS4" s="8" t="s">
        <v>12</v>
      </c>
    </row>
    <row r="5" spans="1:74" ht="12" customHeight="1" x14ac:dyDescent="0.2">
      <c r="B5" s="11"/>
      <c r="D5" s="15" t="s">
        <v>13</v>
      </c>
      <c r="K5" s="127" t="s">
        <v>14</v>
      </c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  <c r="AJ5" s="100"/>
      <c r="AK5" s="100"/>
      <c r="AL5" s="100"/>
      <c r="AM5" s="100"/>
      <c r="AN5" s="100"/>
      <c r="AO5" s="100"/>
      <c r="AR5" s="11"/>
      <c r="BE5" s="124" t="s">
        <v>15</v>
      </c>
      <c r="BS5" s="8" t="s">
        <v>6</v>
      </c>
    </row>
    <row r="6" spans="1:74" ht="36.950000000000003" customHeight="1" x14ac:dyDescent="0.2">
      <c r="B6" s="11"/>
      <c r="D6" s="17" t="s">
        <v>16</v>
      </c>
      <c r="K6" s="128" t="s">
        <v>17</v>
      </c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  <c r="AJ6" s="100"/>
      <c r="AK6" s="100"/>
      <c r="AL6" s="100"/>
      <c r="AM6" s="100"/>
      <c r="AN6" s="100"/>
      <c r="AO6" s="100"/>
      <c r="AR6" s="11"/>
      <c r="BE6" s="125"/>
      <c r="BS6" s="8" t="s">
        <v>6</v>
      </c>
    </row>
    <row r="7" spans="1:74" ht="12" customHeight="1" x14ac:dyDescent="0.2">
      <c r="B7" s="11"/>
      <c r="D7" s="18" t="s">
        <v>18</v>
      </c>
      <c r="K7" s="16" t="s">
        <v>1</v>
      </c>
      <c r="AK7" s="18" t="s">
        <v>19</v>
      </c>
      <c r="AN7" s="16" t="s">
        <v>1</v>
      </c>
      <c r="AR7" s="11"/>
      <c r="BE7" s="125"/>
      <c r="BS7" s="8" t="s">
        <v>6</v>
      </c>
    </row>
    <row r="8" spans="1:74" ht="12" customHeight="1" x14ac:dyDescent="0.2">
      <c r="B8" s="11"/>
      <c r="D8" s="18" t="s">
        <v>20</v>
      </c>
      <c r="K8" s="16" t="s">
        <v>21</v>
      </c>
      <c r="AK8" s="18" t="s">
        <v>22</v>
      </c>
      <c r="AN8" s="19" t="s">
        <v>23</v>
      </c>
      <c r="AR8" s="11"/>
      <c r="BE8" s="125"/>
      <c r="BS8" s="8" t="s">
        <v>6</v>
      </c>
    </row>
    <row r="9" spans="1:74" ht="14.45" customHeight="1" x14ac:dyDescent="0.2">
      <c r="B9" s="11"/>
      <c r="AR9" s="11"/>
      <c r="BE9" s="125"/>
      <c r="BS9" s="8" t="s">
        <v>6</v>
      </c>
    </row>
    <row r="10" spans="1:74" ht="12" customHeight="1" x14ac:dyDescent="0.2">
      <c r="B10" s="11"/>
      <c r="D10" s="18" t="s">
        <v>24</v>
      </c>
      <c r="AK10" s="18" t="s">
        <v>25</v>
      </c>
      <c r="AN10" s="16" t="s">
        <v>1</v>
      </c>
      <c r="AR10" s="11"/>
      <c r="BE10" s="125"/>
      <c r="BS10" s="8" t="s">
        <v>6</v>
      </c>
    </row>
    <row r="11" spans="1:74" ht="18.600000000000001" customHeight="1" x14ac:dyDescent="0.2">
      <c r="B11" s="11"/>
      <c r="E11" s="16" t="s">
        <v>21</v>
      </c>
      <c r="AK11" s="18" t="s">
        <v>26</v>
      </c>
      <c r="AN11" s="16" t="s">
        <v>1</v>
      </c>
      <c r="AR11" s="11"/>
      <c r="BE11" s="125"/>
      <c r="BS11" s="8" t="s">
        <v>6</v>
      </c>
    </row>
    <row r="12" spans="1:74" ht="6.95" customHeight="1" x14ac:dyDescent="0.2">
      <c r="B12" s="11"/>
      <c r="AR12" s="11"/>
      <c r="BE12" s="125"/>
      <c r="BS12" s="8" t="s">
        <v>6</v>
      </c>
    </row>
    <row r="13" spans="1:74" ht="12" customHeight="1" x14ac:dyDescent="0.2">
      <c r="B13" s="11"/>
      <c r="D13" s="18" t="s">
        <v>27</v>
      </c>
      <c r="AK13" s="18" t="s">
        <v>25</v>
      </c>
      <c r="AN13" s="20" t="s">
        <v>28</v>
      </c>
      <c r="AR13" s="11"/>
      <c r="BE13" s="125"/>
      <c r="BS13" s="8" t="s">
        <v>6</v>
      </c>
    </row>
    <row r="14" spans="1:74" ht="12.75" x14ac:dyDescent="0.2">
      <c r="B14" s="11"/>
      <c r="E14" s="129" t="s">
        <v>28</v>
      </c>
      <c r="F14" s="130"/>
      <c r="G14" s="130"/>
      <c r="H14" s="130"/>
      <c r="I14" s="130"/>
      <c r="J14" s="130"/>
      <c r="K14" s="130"/>
      <c r="L14" s="130"/>
      <c r="M14" s="130"/>
      <c r="N14" s="130"/>
      <c r="O14" s="130"/>
      <c r="P14" s="130"/>
      <c r="Q14" s="130"/>
      <c r="R14" s="130"/>
      <c r="S14" s="130"/>
      <c r="T14" s="130"/>
      <c r="U14" s="130"/>
      <c r="V14" s="130"/>
      <c r="W14" s="130"/>
      <c r="X14" s="130"/>
      <c r="Y14" s="130"/>
      <c r="Z14" s="130"/>
      <c r="AA14" s="130"/>
      <c r="AB14" s="130"/>
      <c r="AC14" s="130"/>
      <c r="AD14" s="130"/>
      <c r="AE14" s="130"/>
      <c r="AF14" s="130"/>
      <c r="AG14" s="130"/>
      <c r="AH14" s="130"/>
      <c r="AI14" s="130"/>
      <c r="AJ14" s="130"/>
      <c r="AK14" s="18" t="s">
        <v>26</v>
      </c>
      <c r="AN14" s="20" t="s">
        <v>28</v>
      </c>
      <c r="AR14" s="11"/>
      <c r="BE14" s="125"/>
      <c r="BS14" s="8" t="s">
        <v>6</v>
      </c>
    </row>
    <row r="15" spans="1:74" ht="6.95" customHeight="1" x14ac:dyDescent="0.2">
      <c r="B15" s="11"/>
      <c r="AR15" s="11"/>
      <c r="BE15" s="125"/>
      <c r="BS15" s="8" t="s">
        <v>3</v>
      </c>
    </row>
    <row r="16" spans="1:74" ht="12" customHeight="1" x14ac:dyDescent="0.2">
      <c r="B16" s="11"/>
      <c r="D16" s="18" t="s">
        <v>29</v>
      </c>
      <c r="AK16" s="18" t="s">
        <v>25</v>
      </c>
      <c r="AN16" s="16" t="s">
        <v>1</v>
      </c>
      <c r="AR16" s="11"/>
      <c r="BE16" s="125"/>
      <c r="BS16" s="8" t="s">
        <v>3</v>
      </c>
    </row>
    <row r="17" spans="2:71" ht="18.600000000000001" customHeight="1" x14ac:dyDescent="0.2">
      <c r="B17" s="11"/>
      <c r="E17" s="16" t="s">
        <v>30</v>
      </c>
      <c r="AK17" s="18" t="s">
        <v>26</v>
      </c>
      <c r="AN17" s="16" t="s">
        <v>1</v>
      </c>
      <c r="AR17" s="11"/>
      <c r="BE17" s="125"/>
      <c r="BS17" s="8" t="s">
        <v>31</v>
      </c>
    </row>
    <row r="18" spans="2:71" ht="6.95" customHeight="1" x14ac:dyDescent="0.2">
      <c r="B18" s="11"/>
      <c r="AR18" s="11"/>
      <c r="BE18" s="125"/>
      <c r="BS18" s="8" t="s">
        <v>6</v>
      </c>
    </row>
    <row r="19" spans="2:71" ht="12" customHeight="1" x14ac:dyDescent="0.2">
      <c r="B19" s="11"/>
      <c r="D19" s="18" t="s">
        <v>32</v>
      </c>
      <c r="AK19" s="18" t="s">
        <v>25</v>
      </c>
      <c r="AN19" s="16" t="s">
        <v>1</v>
      </c>
      <c r="AR19" s="11"/>
      <c r="BE19" s="125"/>
      <c r="BS19" s="8" t="s">
        <v>6</v>
      </c>
    </row>
    <row r="20" spans="2:71" ht="18.600000000000001" customHeight="1" x14ac:dyDescent="0.2">
      <c r="B20" s="11"/>
      <c r="E20" s="16" t="s">
        <v>21</v>
      </c>
      <c r="AK20" s="18" t="s">
        <v>26</v>
      </c>
      <c r="AN20" s="16" t="s">
        <v>1</v>
      </c>
      <c r="AR20" s="11"/>
      <c r="BE20" s="125"/>
      <c r="BS20" s="8" t="s">
        <v>31</v>
      </c>
    </row>
    <row r="21" spans="2:71" ht="6.95" customHeight="1" x14ac:dyDescent="0.2">
      <c r="B21" s="11"/>
      <c r="AR21" s="11"/>
      <c r="BE21" s="125"/>
    </row>
    <row r="22" spans="2:71" ht="12" customHeight="1" x14ac:dyDescent="0.2">
      <c r="B22" s="11"/>
      <c r="D22" s="18" t="s">
        <v>33</v>
      </c>
      <c r="AR22" s="11"/>
      <c r="BE22" s="125"/>
    </row>
    <row r="23" spans="2:71" ht="16.5" customHeight="1" x14ac:dyDescent="0.2">
      <c r="B23" s="11"/>
      <c r="E23" s="131" t="s">
        <v>1</v>
      </c>
      <c r="F23" s="131"/>
      <c r="G23" s="131"/>
      <c r="H23" s="131"/>
      <c r="I23" s="131"/>
      <c r="J23" s="131"/>
      <c r="K23" s="131"/>
      <c r="L23" s="131"/>
      <c r="M23" s="131"/>
      <c r="N23" s="131"/>
      <c r="O23" s="131"/>
      <c r="P23" s="131"/>
      <c r="Q23" s="131"/>
      <c r="R23" s="131"/>
      <c r="S23" s="131"/>
      <c r="T23" s="131"/>
      <c r="U23" s="131"/>
      <c r="V23" s="131"/>
      <c r="W23" s="131"/>
      <c r="X23" s="131"/>
      <c r="Y23" s="131"/>
      <c r="Z23" s="131"/>
      <c r="AA23" s="131"/>
      <c r="AB23" s="131"/>
      <c r="AC23" s="131"/>
      <c r="AD23" s="131"/>
      <c r="AE23" s="131"/>
      <c r="AF23" s="131"/>
      <c r="AG23" s="131"/>
      <c r="AH23" s="131"/>
      <c r="AI23" s="131"/>
      <c r="AJ23" s="131"/>
      <c r="AK23" s="131"/>
      <c r="AL23" s="131"/>
      <c r="AM23" s="131"/>
      <c r="AN23" s="131"/>
      <c r="AR23" s="11"/>
      <c r="BE23" s="125"/>
    </row>
    <row r="24" spans="2:71" ht="6.95" customHeight="1" x14ac:dyDescent="0.2">
      <c r="B24" s="11"/>
      <c r="AR24" s="11"/>
      <c r="BE24" s="125"/>
    </row>
    <row r="25" spans="2:71" ht="6.95" customHeight="1" x14ac:dyDescent="0.2">
      <c r="B25" s="1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R25" s="11"/>
      <c r="BE25" s="125"/>
    </row>
    <row r="26" spans="2:71" s="1" customFormat="1" ht="25.9" customHeight="1" x14ac:dyDescent="0.2">
      <c r="B26" s="22"/>
      <c r="D26" s="23" t="s">
        <v>34</v>
      </c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132" t="e">
        <f>ROUND(AG94,2)</f>
        <v>#REF!</v>
      </c>
      <c r="AL26" s="133"/>
      <c r="AM26" s="133"/>
      <c r="AN26" s="133"/>
      <c r="AO26" s="133"/>
      <c r="AR26" s="22"/>
      <c r="BE26" s="125"/>
    </row>
    <row r="27" spans="2:71" s="1" customFormat="1" ht="6.95" customHeight="1" x14ac:dyDescent="0.2">
      <c r="B27" s="22"/>
      <c r="AR27" s="22"/>
      <c r="BE27" s="125"/>
    </row>
    <row r="28" spans="2:71" s="1" customFormat="1" ht="12.75" x14ac:dyDescent="0.2">
      <c r="B28" s="22"/>
      <c r="L28" s="134" t="s">
        <v>35</v>
      </c>
      <c r="M28" s="134"/>
      <c r="N28" s="134"/>
      <c r="O28" s="134"/>
      <c r="P28" s="134"/>
      <c r="W28" s="134" t="s">
        <v>36</v>
      </c>
      <c r="X28" s="134"/>
      <c r="Y28" s="134"/>
      <c r="Z28" s="134"/>
      <c r="AA28" s="134"/>
      <c r="AB28" s="134"/>
      <c r="AC28" s="134"/>
      <c r="AD28" s="134"/>
      <c r="AE28" s="134"/>
      <c r="AK28" s="134" t="s">
        <v>37</v>
      </c>
      <c r="AL28" s="134"/>
      <c r="AM28" s="134"/>
      <c r="AN28" s="134"/>
      <c r="AO28" s="134"/>
      <c r="AR28" s="22"/>
      <c r="BE28" s="125"/>
    </row>
    <row r="29" spans="2:71" s="2" customFormat="1" ht="14.45" customHeight="1" x14ac:dyDescent="0.2">
      <c r="B29" s="25"/>
      <c r="D29" s="18" t="s">
        <v>38</v>
      </c>
      <c r="F29" s="18" t="s">
        <v>39</v>
      </c>
      <c r="L29" s="117">
        <v>0.21</v>
      </c>
      <c r="M29" s="116"/>
      <c r="N29" s="116"/>
      <c r="O29" s="116"/>
      <c r="P29" s="116"/>
      <c r="W29" s="115" t="e">
        <f>ROUND(AZ94, 2)</f>
        <v>#REF!</v>
      </c>
      <c r="X29" s="116"/>
      <c r="Y29" s="116"/>
      <c r="Z29" s="116"/>
      <c r="AA29" s="116"/>
      <c r="AB29" s="116"/>
      <c r="AC29" s="116"/>
      <c r="AD29" s="116"/>
      <c r="AE29" s="116"/>
      <c r="AK29" s="115" t="e">
        <f>ROUND(AV94, 2)</f>
        <v>#REF!</v>
      </c>
      <c r="AL29" s="116"/>
      <c r="AM29" s="116"/>
      <c r="AN29" s="116"/>
      <c r="AO29" s="116"/>
      <c r="AR29" s="25"/>
      <c r="BE29" s="126"/>
    </row>
    <row r="30" spans="2:71" s="2" customFormat="1" ht="14.45" customHeight="1" x14ac:dyDescent="0.2">
      <c r="B30" s="25"/>
      <c r="F30" s="18" t="s">
        <v>40</v>
      </c>
      <c r="L30" s="117">
        <v>0.15</v>
      </c>
      <c r="M30" s="116"/>
      <c r="N30" s="116"/>
      <c r="O30" s="116"/>
      <c r="P30" s="116"/>
      <c r="W30" s="115" t="e">
        <f>ROUND(BA94, 2)</f>
        <v>#REF!</v>
      </c>
      <c r="X30" s="116"/>
      <c r="Y30" s="116"/>
      <c r="Z30" s="116"/>
      <c r="AA30" s="116"/>
      <c r="AB30" s="116"/>
      <c r="AC30" s="116"/>
      <c r="AD30" s="116"/>
      <c r="AE30" s="116"/>
      <c r="AK30" s="115" t="e">
        <f>ROUND(AW94, 2)</f>
        <v>#REF!</v>
      </c>
      <c r="AL30" s="116"/>
      <c r="AM30" s="116"/>
      <c r="AN30" s="116"/>
      <c r="AO30" s="116"/>
      <c r="AR30" s="25"/>
      <c r="BE30" s="126"/>
    </row>
    <row r="31" spans="2:71" s="2" customFormat="1" ht="14.45" hidden="1" customHeight="1" x14ac:dyDescent="0.2">
      <c r="B31" s="25"/>
      <c r="F31" s="18" t="s">
        <v>41</v>
      </c>
      <c r="L31" s="117">
        <v>0.21</v>
      </c>
      <c r="M31" s="116"/>
      <c r="N31" s="116"/>
      <c r="O31" s="116"/>
      <c r="P31" s="116"/>
      <c r="W31" s="115" t="e">
        <f>ROUND(BB94, 2)</f>
        <v>#REF!</v>
      </c>
      <c r="X31" s="116"/>
      <c r="Y31" s="116"/>
      <c r="Z31" s="116"/>
      <c r="AA31" s="116"/>
      <c r="AB31" s="116"/>
      <c r="AC31" s="116"/>
      <c r="AD31" s="116"/>
      <c r="AE31" s="116"/>
      <c r="AK31" s="115">
        <v>0</v>
      </c>
      <c r="AL31" s="116"/>
      <c r="AM31" s="116"/>
      <c r="AN31" s="116"/>
      <c r="AO31" s="116"/>
      <c r="AR31" s="25"/>
      <c r="BE31" s="126"/>
    </row>
    <row r="32" spans="2:71" s="2" customFormat="1" ht="14.45" hidden="1" customHeight="1" x14ac:dyDescent="0.2">
      <c r="B32" s="25"/>
      <c r="F32" s="18" t="s">
        <v>42</v>
      </c>
      <c r="L32" s="117">
        <v>0.15</v>
      </c>
      <c r="M32" s="116"/>
      <c r="N32" s="116"/>
      <c r="O32" s="116"/>
      <c r="P32" s="116"/>
      <c r="W32" s="115" t="e">
        <f>ROUND(BC94, 2)</f>
        <v>#REF!</v>
      </c>
      <c r="X32" s="116"/>
      <c r="Y32" s="116"/>
      <c r="Z32" s="116"/>
      <c r="AA32" s="116"/>
      <c r="AB32" s="116"/>
      <c r="AC32" s="116"/>
      <c r="AD32" s="116"/>
      <c r="AE32" s="116"/>
      <c r="AK32" s="115">
        <v>0</v>
      </c>
      <c r="AL32" s="116"/>
      <c r="AM32" s="116"/>
      <c r="AN32" s="116"/>
      <c r="AO32" s="116"/>
      <c r="AR32" s="25"/>
      <c r="BE32" s="126"/>
    </row>
    <row r="33" spans="2:57" s="2" customFormat="1" ht="14.45" hidden="1" customHeight="1" x14ac:dyDescent="0.2">
      <c r="B33" s="25"/>
      <c r="F33" s="18" t="s">
        <v>43</v>
      </c>
      <c r="L33" s="117">
        <v>0</v>
      </c>
      <c r="M33" s="116"/>
      <c r="N33" s="116"/>
      <c r="O33" s="116"/>
      <c r="P33" s="116"/>
      <c r="W33" s="115" t="e">
        <f>ROUND(BD94, 2)</f>
        <v>#REF!</v>
      </c>
      <c r="X33" s="116"/>
      <c r="Y33" s="116"/>
      <c r="Z33" s="116"/>
      <c r="AA33" s="116"/>
      <c r="AB33" s="116"/>
      <c r="AC33" s="116"/>
      <c r="AD33" s="116"/>
      <c r="AE33" s="116"/>
      <c r="AK33" s="115">
        <v>0</v>
      </c>
      <c r="AL33" s="116"/>
      <c r="AM33" s="116"/>
      <c r="AN33" s="116"/>
      <c r="AO33" s="116"/>
      <c r="AR33" s="25"/>
      <c r="BE33" s="126"/>
    </row>
    <row r="34" spans="2:57" s="1" customFormat="1" ht="6.95" customHeight="1" x14ac:dyDescent="0.2">
      <c r="B34" s="22"/>
      <c r="AR34" s="22"/>
      <c r="BE34" s="125"/>
    </row>
    <row r="35" spans="2:57" s="1" customFormat="1" ht="25.9" customHeight="1" x14ac:dyDescent="0.2">
      <c r="B35" s="22"/>
      <c r="C35" s="26"/>
      <c r="D35" s="27" t="s">
        <v>44</v>
      </c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9" t="s">
        <v>45</v>
      </c>
      <c r="U35" s="28"/>
      <c r="V35" s="28"/>
      <c r="W35" s="28"/>
      <c r="X35" s="120" t="s">
        <v>46</v>
      </c>
      <c r="Y35" s="121"/>
      <c r="Z35" s="121"/>
      <c r="AA35" s="121"/>
      <c r="AB35" s="121"/>
      <c r="AC35" s="28"/>
      <c r="AD35" s="28"/>
      <c r="AE35" s="28"/>
      <c r="AF35" s="28"/>
      <c r="AG35" s="28"/>
      <c r="AH35" s="28"/>
      <c r="AI35" s="28"/>
      <c r="AJ35" s="28"/>
      <c r="AK35" s="122" t="e">
        <f>SUM(AK26:AK33)</f>
        <v>#REF!</v>
      </c>
      <c r="AL35" s="121"/>
      <c r="AM35" s="121"/>
      <c r="AN35" s="121"/>
      <c r="AO35" s="123"/>
      <c r="AP35" s="26"/>
      <c r="AQ35" s="26"/>
      <c r="AR35" s="22"/>
    </row>
    <row r="36" spans="2:57" s="1" customFormat="1" ht="6.95" customHeight="1" x14ac:dyDescent="0.2">
      <c r="B36" s="22"/>
      <c r="AR36" s="22"/>
    </row>
    <row r="37" spans="2:57" s="1" customFormat="1" ht="14.45" customHeight="1" x14ac:dyDescent="0.2">
      <c r="B37" s="22"/>
      <c r="AR37" s="22"/>
    </row>
    <row r="38" spans="2:57" ht="14.45" customHeight="1" x14ac:dyDescent="0.2">
      <c r="B38" s="11"/>
      <c r="AR38" s="11"/>
    </row>
    <row r="39" spans="2:57" ht="14.45" customHeight="1" x14ac:dyDescent="0.2">
      <c r="B39" s="11"/>
      <c r="AR39" s="11"/>
    </row>
    <row r="40" spans="2:57" ht="14.45" customHeight="1" x14ac:dyDescent="0.2">
      <c r="B40" s="11"/>
      <c r="AR40" s="11"/>
    </row>
    <row r="41" spans="2:57" ht="14.45" customHeight="1" x14ac:dyDescent="0.2">
      <c r="B41" s="11"/>
      <c r="AR41" s="11"/>
    </row>
    <row r="42" spans="2:57" ht="14.45" customHeight="1" x14ac:dyDescent="0.2">
      <c r="B42" s="11"/>
      <c r="AR42" s="11"/>
    </row>
    <row r="43" spans="2:57" ht="14.45" customHeight="1" x14ac:dyDescent="0.2">
      <c r="B43" s="11"/>
      <c r="AR43" s="11"/>
    </row>
    <row r="44" spans="2:57" ht="14.45" customHeight="1" x14ac:dyDescent="0.2">
      <c r="B44" s="11"/>
      <c r="AR44" s="11"/>
    </row>
    <row r="45" spans="2:57" ht="14.45" customHeight="1" x14ac:dyDescent="0.2">
      <c r="B45" s="11"/>
      <c r="AR45" s="11"/>
    </row>
    <row r="46" spans="2:57" ht="14.45" customHeight="1" x14ac:dyDescent="0.2">
      <c r="B46" s="11"/>
      <c r="AR46" s="11"/>
    </row>
    <row r="47" spans="2:57" ht="14.45" customHeight="1" x14ac:dyDescent="0.2">
      <c r="B47" s="11"/>
      <c r="AR47" s="11"/>
    </row>
    <row r="48" spans="2:57" ht="14.45" customHeight="1" x14ac:dyDescent="0.2">
      <c r="B48" s="11"/>
      <c r="AR48" s="11"/>
    </row>
    <row r="49" spans="2:44" s="1" customFormat="1" ht="14.45" customHeight="1" x14ac:dyDescent="0.2">
      <c r="B49" s="22"/>
      <c r="D49" s="30" t="s">
        <v>47</v>
      </c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0" t="s">
        <v>48</v>
      </c>
      <c r="AI49" s="31"/>
      <c r="AJ49" s="31"/>
      <c r="AK49" s="31"/>
      <c r="AL49" s="31"/>
      <c r="AM49" s="31"/>
      <c r="AN49" s="31"/>
      <c r="AO49" s="31"/>
      <c r="AR49" s="22"/>
    </row>
    <row r="50" spans="2:44" x14ac:dyDescent="0.2">
      <c r="B50" s="11"/>
      <c r="AR50" s="11"/>
    </row>
    <row r="51" spans="2:44" x14ac:dyDescent="0.2">
      <c r="B51" s="11"/>
      <c r="AR51" s="11"/>
    </row>
    <row r="52" spans="2:44" x14ac:dyDescent="0.2">
      <c r="B52" s="11"/>
      <c r="AR52" s="11"/>
    </row>
    <row r="53" spans="2:44" x14ac:dyDescent="0.2">
      <c r="B53" s="11"/>
      <c r="AR53" s="11"/>
    </row>
    <row r="54" spans="2:44" x14ac:dyDescent="0.2">
      <c r="B54" s="11"/>
      <c r="AR54" s="11"/>
    </row>
    <row r="55" spans="2:44" x14ac:dyDescent="0.2">
      <c r="B55" s="11"/>
      <c r="AR55" s="11"/>
    </row>
    <row r="56" spans="2:44" x14ac:dyDescent="0.2">
      <c r="B56" s="11"/>
      <c r="AR56" s="11"/>
    </row>
    <row r="57" spans="2:44" x14ac:dyDescent="0.2">
      <c r="B57" s="11"/>
      <c r="AR57" s="11"/>
    </row>
    <row r="58" spans="2:44" x14ac:dyDescent="0.2">
      <c r="B58" s="11"/>
      <c r="AR58" s="11"/>
    </row>
    <row r="59" spans="2:44" x14ac:dyDescent="0.2">
      <c r="B59" s="11"/>
      <c r="AR59" s="11"/>
    </row>
    <row r="60" spans="2:44" s="1" customFormat="1" ht="12.75" x14ac:dyDescent="0.2">
      <c r="B60" s="22"/>
      <c r="D60" s="32" t="s">
        <v>49</v>
      </c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32" t="s">
        <v>50</v>
      </c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32" t="s">
        <v>49</v>
      </c>
      <c r="AI60" s="24"/>
      <c r="AJ60" s="24"/>
      <c r="AK60" s="24"/>
      <c r="AL60" s="24"/>
      <c r="AM60" s="32" t="s">
        <v>50</v>
      </c>
      <c r="AN60" s="24"/>
      <c r="AO60" s="24"/>
      <c r="AR60" s="22"/>
    </row>
    <row r="61" spans="2:44" x14ac:dyDescent="0.2">
      <c r="B61" s="11"/>
      <c r="AR61" s="11"/>
    </row>
    <row r="62" spans="2:44" x14ac:dyDescent="0.2">
      <c r="B62" s="11"/>
      <c r="AR62" s="11"/>
    </row>
    <row r="63" spans="2:44" x14ac:dyDescent="0.2">
      <c r="B63" s="11"/>
      <c r="AR63" s="11"/>
    </row>
    <row r="64" spans="2:44" s="1" customFormat="1" ht="12.75" x14ac:dyDescent="0.2">
      <c r="B64" s="22"/>
      <c r="D64" s="30" t="s">
        <v>51</v>
      </c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0" t="s">
        <v>52</v>
      </c>
      <c r="AI64" s="31"/>
      <c r="AJ64" s="31"/>
      <c r="AK64" s="31"/>
      <c r="AL64" s="31"/>
      <c r="AM64" s="31"/>
      <c r="AN64" s="31"/>
      <c r="AO64" s="31"/>
      <c r="AR64" s="22"/>
    </row>
    <row r="65" spans="2:44" x14ac:dyDescent="0.2">
      <c r="B65" s="11"/>
      <c r="AR65" s="11"/>
    </row>
    <row r="66" spans="2:44" x14ac:dyDescent="0.2">
      <c r="B66" s="11"/>
      <c r="AR66" s="11"/>
    </row>
    <row r="67" spans="2:44" x14ac:dyDescent="0.2">
      <c r="B67" s="11"/>
      <c r="AR67" s="11"/>
    </row>
    <row r="68" spans="2:44" x14ac:dyDescent="0.2">
      <c r="B68" s="11"/>
      <c r="AR68" s="11"/>
    </row>
    <row r="69" spans="2:44" x14ac:dyDescent="0.2">
      <c r="B69" s="11"/>
      <c r="AR69" s="11"/>
    </row>
    <row r="70" spans="2:44" x14ac:dyDescent="0.2">
      <c r="B70" s="11"/>
      <c r="AR70" s="11"/>
    </row>
    <row r="71" spans="2:44" x14ac:dyDescent="0.2">
      <c r="B71" s="11"/>
      <c r="AR71" s="11"/>
    </row>
    <row r="72" spans="2:44" x14ac:dyDescent="0.2">
      <c r="B72" s="11"/>
      <c r="AR72" s="11"/>
    </row>
    <row r="73" spans="2:44" x14ac:dyDescent="0.2">
      <c r="B73" s="11"/>
      <c r="AR73" s="11"/>
    </row>
    <row r="74" spans="2:44" x14ac:dyDescent="0.2">
      <c r="B74" s="11"/>
      <c r="AR74" s="11"/>
    </row>
    <row r="75" spans="2:44" s="1" customFormat="1" ht="12.75" x14ac:dyDescent="0.2">
      <c r="B75" s="22"/>
      <c r="D75" s="32" t="s">
        <v>49</v>
      </c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32" t="s">
        <v>50</v>
      </c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32" t="s">
        <v>49</v>
      </c>
      <c r="AI75" s="24"/>
      <c r="AJ75" s="24"/>
      <c r="AK75" s="24"/>
      <c r="AL75" s="24"/>
      <c r="AM75" s="32" t="s">
        <v>50</v>
      </c>
      <c r="AN75" s="24"/>
      <c r="AO75" s="24"/>
      <c r="AR75" s="22"/>
    </row>
    <row r="76" spans="2:44" s="1" customFormat="1" x14ac:dyDescent="0.2">
      <c r="B76" s="22"/>
      <c r="AR76" s="22"/>
    </row>
    <row r="77" spans="2:44" s="1" customFormat="1" ht="6.95" customHeight="1" x14ac:dyDescent="0.2">
      <c r="B77" s="33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  <c r="AL77" s="34"/>
      <c r="AM77" s="34"/>
      <c r="AN77" s="34"/>
      <c r="AO77" s="34"/>
      <c r="AP77" s="34"/>
      <c r="AQ77" s="34"/>
      <c r="AR77" s="22"/>
    </row>
    <row r="81" spans="1:90" s="1" customFormat="1" ht="6.95" customHeight="1" x14ac:dyDescent="0.2">
      <c r="B81" s="35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  <c r="AM81" s="36"/>
      <c r="AN81" s="36"/>
      <c r="AO81" s="36"/>
      <c r="AP81" s="36"/>
      <c r="AQ81" s="36"/>
      <c r="AR81" s="22"/>
    </row>
    <row r="82" spans="1:90" s="1" customFormat="1" ht="24.95" customHeight="1" x14ac:dyDescent="0.2">
      <c r="B82" s="22"/>
      <c r="C82" s="12" t="s">
        <v>53</v>
      </c>
      <c r="AR82" s="22"/>
    </row>
    <row r="83" spans="1:90" s="1" customFormat="1" ht="6.95" customHeight="1" x14ac:dyDescent="0.2">
      <c r="B83" s="22"/>
      <c r="AR83" s="22"/>
    </row>
    <row r="84" spans="1:90" s="3" customFormat="1" ht="12" customHeight="1" x14ac:dyDescent="0.2">
      <c r="B84" s="37"/>
      <c r="C84" s="18" t="s">
        <v>13</v>
      </c>
      <c r="L84" s="3" t="str">
        <f>K5</f>
        <v>T028</v>
      </c>
      <c r="AR84" s="37"/>
    </row>
    <row r="85" spans="1:90" s="4" customFormat="1" ht="36.950000000000003" customHeight="1" x14ac:dyDescent="0.2">
      <c r="B85" s="38"/>
      <c r="C85" s="39" t="s">
        <v>16</v>
      </c>
      <c r="L85" s="106" t="str">
        <f>K6</f>
        <v>Skladová hala - FREE ZONE a.s. Pardubice - spodní stavba</v>
      </c>
      <c r="M85" s="107"/>
      <c r="N85" s="107"/>
      <c r="O85" s="107"/>
      <c r="P85" s="107"/>
      <c r="Q85" s="107"/>
      <c r="R85" s="107"/>
      <c r="S85" s="107"/>
      <c r="T85" s="107"/>
      <c r="U85" s="107"/>
      <c r="V85" s="107"/>
      <c r="W85" s="107"/>
      <c r="X85" s="107"/>
      <c r="Y85" s="107"/>
      <c r="Z85" s="107"/>
      <c r="AA85" s="107"/>
      <c r="AB85" s="107"/>
      <c r="AC85" s="107"/>
      <c r="AD85" s="107"/>
      <c r="AE85" s="107"/>
      <c r="AF85" s="107"/>
      <c r="AG85" s="107"/>
      <c r="AH85" s="107"/>
      <c r="AI85" s="107"/>
      <c r="AJ85" s="107"/>
      <c r="AK85" s="107"/>
      <c r="AL85" s="107"/>
      <c r="AM85" s="107"/>
      <c r="AN85" s="107"/>
      <c r="AO85" s="107"/>
      <c r="AR85" s="38"/>
    </row>
    <row r="86" spans="1:90" s="1" customFormat="1" ht="6.95" customHeight="1" x14ac:dyDescent="0.2">
      <c r="B86" s="22"/>
      <c r="AR86" s="22"/>
    </row>
    <row r="87" spans="1:90" s="1" customFormat="1" ht="12" customHeight="1" x14ac:dyDescent="0.2">
      <c r="B87" s="22"/>
      <c r="C87" s="18" t="s">
        <v>20</v>
      </c>
      <c r="L87" s="40" t="str">
        <f>IF(K8="","",K8)</f>
        <v xml:space="preserve"> </v>
      </c>
      <c r="AI87" s="18" t="s">
        <v>22</v>
      </c>
      <c r="AM87" s="108" t="str">
        <f>IF(AN8= "","",AN8)</f>
        <v>7. 1. 2023</v>
      </c>
      <c r="AN87" s="108"/>
      <c r="AR87" s="22"/>
    </row>
    <row r="88" spans="1:90" s="1" customFormat="1" ht="6.95" customHeight="1" x14ac:dyDescent="0.2">
      <c r="B88" s="22"/>
      <c r="AR88" s="22"/>
    </row>
    <row r="89" spans="1:90" s="1" customFormat="1" ht="15.2" customHeight="1" x14ac:dyDescent="0.2">
      <c r="B89" s="22"/>
      <c r="C89" s="18" t="s">
        <v>24</v>
      </c>
      <c r="L89" s="3" t="str">
        <f>IF(E11= "","",E11)</f>
        <v xml:space="preserve"> </v>
      </c>
      <c r="AI89" s="18" t="s">
        <v>29</v>
      </c>
      <c r="AM89" s="109" t="str">
        <f>IF(E17="","",E17)</f>
        <v>BIZ projekce s.r.o.</v>
      </c>
      <c r="AN89" s="110"/>
      <c r="AO89" s="110"/>
      <c r="AP89" s="110"/>
      <c r="AR89" s="22"/>
      <c r="AS89" s="111" t="s">
        <v>54</v>
      </c>
      <c r="AT89" s="112"/>
      <c r="AU89" s="41"/>
      <c r="AV89" s="41"/>
      <c r="AW89" s="41"/>
      <c r="AX89" s="41"/>
      <c r="AY89" s="41"/>
      <c r="AZ89" s="41"/>
      <c r="BA89" s="41"/>
      <c r="BB89" s="41"/>
      <c r="BC89" s="41"/>
      <c r="BD89" s="42"/>
    </row>
    <row r="90" spans="1:90" s="1" customFormat="1" ht="15.2" customHeight="1" x14ac:dyDescent="0.2">
      <c r="B90" s="22"/>
      <c r="C90" s="18" t="s">
        <v>27</v>
      </c>
      <c r="L90" s="3" t="str">
        <f>IF(E14= "Vyplň údaj","",E14)</f>
        <v/>
      </c>
      <c r="AI90" s="18" t="s">
        <v>32</v>
      </c>
      <c r="AM90" s="109" t="str">
        <f>IF(E20="","",E20)</f>
        <v xml:space="preserve"> </v>
      </c>
      <c r="AN90" s="110"/>
      <c r="AO90" s="110"/>
      <c r="AP90" s="110"/>
      <c r="AR90" s="22"/>
      <c r="AS90" s="113"/>
      <c r="AT90" s="114"/>
      <c r="BD90" s="43"/>
    </row>
    <row r="91" spans="1:90" s="1" customFormat="1" ht="10.7" customHeight="1" x14ac:dyDescent="0.2">
      <c r="B91" s="22"/>
      <c r="AR91" s="22"/>
      <c r="AS91" s="113"/>
      <c r="AT91" s="114"/>
      <c r="BD91" s="43"/>
    </row>
    <row r="92" spans="1:90" s="1" customFormat="1" ht="29.25" customHeight="1" x14ac:dyDescent="0.2">
      <c r="B92" s="22"/>
      <c r="C92" s="101" t="s">
        <v>55</v>
      </c>
      <c r="D92" s="102"/>
      <c r="E92" s="102"/>
      <c r="F92" s="102"/>
      <c r="G92" s="102"/>
      <c r="H92" s="44"/>
      <c r="I92" s="103" t="s">
        <v>56</v>
      </c>
      <c r="J92" s="102"/>
      <c r="K92" s="102"/>
      <c r="L92" s="102"/>
      <c r="M92" s="102"/>
      <c r="N92" s="102"/>
      <c r="O92" s="102"/>
      <c r="P92" s="102"/>
      <c r="Q92" s="102"/>
      <c r="R92" s="102"/>
      <c r="S92" s="102"/>
      <c r="T92" s="102"/>
      <c r="U92" s="102"/>
      <c r="V92" s="102"/>
      <c r="W92" s="102"/>
      <c r="X92" s="102"/>
      <c r="Y92" s="102"/>
      <c r="Z92" s="102"/>
      <c r="AA92" s="102"/>
      <c r="AB92" s="102"/>
      <c r="AC92" s="102"/>
      <c r="AD92" s="102"/>
      <c r="AE92" s="102"/>
      <c r="AF92" s="102"/>
      <c r="AG92" s="104" t="s">
        <v>57</v>
      </c>
      <c r="AH92" s="102"/>
      <c r="AI92" s="102"/>
      <c r="AJ92" s="102"/>
      <c r="AK92" s="102"/>
      <c r="AL92" s="102"/>
      <c r="AM92" s="102"/>
      <c r="AN92" s="103" t="s">
        <v>58</v>
      </c>
      <c r="AO92" s="102"/>
      <c r="AP92" s="105"/>
      <c r="AQ92" s="45" t="s">
        <v>59</v>
      </c>
      <c r="AR92" s="22"/>
      <c r="AS92" s="46" t="s">
        <v>60</v>
      </c>
      <c r="AT92" s="47" t="s">
        <v>61</v>
      </c>
      <c r="AU92" s="47" t="s">
        <v>62</v>
      </c>
      <c r="AV92" s="47" t="s">
        <v>63</v>
      </c>
      <c r="AW92" s="47" t="s">
        <v>64</v>
      </c>
      <c r="AX92" s="47" t="s">
        <v>65</v>
      </c>
      <c r="AY92" s="47" t="s">
        <v>66</v>
      </c>
      <c r="AZ92" s="47" t="s">
        <v>67</v>
      </c>
      <c r="BA92" s="47" t="s">
        <v>68</v>
      </c>
      <c r="BB92" s="47" t="s">
        <v>69</v>
      </c>
      <c r="BC92" s="47" t="s">
        <v>70</v>
      </c>
      <c r="BD92" s="48" t="s">
        <v>71</v>
      </c>
    </row>
    <row r="93" spans="1:90" s="1" customFormat="1" ht="10.7" customHeight="1" x14ac:dyDescent="0.2">
      <c r="B93" s="22"/>
      <c r="AR93" s="22"/>
      <c r="AS93" s="49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2"/>
    </row>
    <row r="94" spans="1:90" s="5" customFormat="1" ht="32.450000000000003" customHeight="1" x14ac:dyDescent="0.2">
      <c r="B94" s="50"/>
      <c r="C94" s="51" t="s">
        <v>72</v>
      </c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97" t="e">
        <f>ROUND(AG95,2)</f>
        <v>#REF!</v>
      </c>
      <c r="AH94" s="97"/>
      <c r="AI94" s="97"/>
      <c r="AJ94" s="97"/>
      <c r="AK94" s="97"/>
      <c r="AL94" s="97"/>
      <c r="AM94" s="97"/>
      <c r="AN94" s="98" t="e">
        <f>SUM(AG94,AT94)</f>
        <v>#REF!</v>
      </c>
      <c r="AO94" s="98"/>
      <c r="AP94" s="98"/>
      <c r="AQ94" s="53" t="s">
        <v>1</v>
      </c>
      <c r="AR94" s="50"/>
      <c r="AS94" s="54">
        <f>ROUND(AS95,2)</f>
        <v>0</v>
      </c>
      <c r="AT94" s="55" t="e">
        <f>ROUND(SUM(AV94:AW94),2)</f>
        <v>#REF!</v>
      </c>
      <c r="AU94" s="56" t="e">
        <f>ROUND(AU95,5)</f>
        <v>#REF!</v>
      </c>
      <c r="AV94" s="55" t="e">
        <f>ROUND(AZ94*L29,2)</f>
        <v>#REF!</v>
      </c>
      <c r="AW94" s="55" t="e">
        <f>ROUND(BA94*L30,2)</f>
        <v>#REF!</v>
      </c>
      <c r="AX94" s="55" t="e">
        <f>ROUND(BB94*L29,2)</f>
        <v>#REF!</v>
      </c>
      <c r="AY94" s="55" t="e">
        <f>ROUND(BC94*L30,2)</f>
        <v>#REF!</v>
      </c>
      <c r="AZ94" s="55" t="e">
        <f>ROUND(AZ95,2)</f>
        <v>#REF!</v>
      </c>
      <c r="BA94" s="55" t="e">
        <f>ROUND(BA95,2)</f>
        <v>#REF!</v>
      </c>
      <c r="BB94" s="55" t="e">
        <f>ROUND(BB95,2)</f>
        <v>#REF!</v>
      </c>
      <c r="BC94" s="55" t="e">
        <f>ROUND(BC95,2)</f>
        <v>#REF!</v>
      </c>
      <c r="BD94" s="57" t="e">
        <f>ROUND(BD95,2)</f>
        <v>#REF!</v>
      </c>
      <c r="BS94" s="58" t="s">
        <v>73</v>
      </c>
      <c r="BT94" s="58" t="s">
        <v>74</v>
      </c>
      <c r="BV94" s="58" t="s">
        <v>75</v>
      </c>
      <c r="BW94" s="58" t="s">
        <v>4</v>
      </c>
      <c r="BX94" s="58" t="s">
        <v>76</v>
      </c>
      <c r="CL94" s="58" t="s">
        <v>1</v>
      </c>
    </row>
    <row r="95" spans="1:90" s="6" customFormat="1" ht="24.75" customHeight="1" x14ac:dyDescent="0.2">
      <c r="A95" s="59" t="s">
        <v>77</v>
      </c>
      <c r="B95" s="60"/>
      <c r="C95" s="61"/>
      <c r="D95" s="96" t="s">
        <v>14</v>
      </c>
      <c r="E95" s="96"/>
      <c r="F95" s="96"/>
      <c r="G95" s="96"/>
      <c r="H95" s="96"/>
      <c r="I95" s="62"/>
      <c r="J95" s="96" t="s">
        <v>17</v>
      </c>
      <c r="K95" s="96"/>
      <c r="L95" s="96"/>
      <c r="M95" s="96"/>
      <c r="N95" s="96"/>
      <c r="O95" s="96"/>
      <c r="P95" s="96"/>
      <c r="Q95" s="96"/>
      <c r="R95" s="96"/>
      <c r="S95" s="96"/>
      <c r="T95" s="96"/>
      <c r="U95" s="96"/>
      <c r="V95" s="96"/>
      <c r="W95" s="96"/>
      <c r="X95" s="96"/>
      <c r="Y95" s="96"/>
      <c r="Z95" s="96"/>
      <c r="AA95" s="96"/>
      <c r="AB95" s="96"/>
      <c r="AC95" s="96"/>
      <c r="AD95" s="96"/>
      <c r="AE95" s="96"/>
      <c r="AF95" s="96"/>
      <c r="AG95" s="118" t="e">
        <f>#REF!</f>
        <v>#REF!</v>
      </c>
      <c r="AH95" s="119"/>
      <c r="AI95" s="119"/>
      <c r="AJ95" s="119"/>
      <c r="AK95" s="119"/>
      <c r="AL95" s="119"/>
      <c r="AM95" s="119"/>
      <c r="AN95" s="118" t="e">
        <f>SUM(AG95,AT95)</f>
        <v>#REF!</v>
      </c>
      <c r="AO95" s="119"/>
      <c r="AP95" s="119"/>
      <c r="AQ95" s="63" t="s">
        <v>78</v>
      </c>
      <c r="AR95" s="60"/>
      <c r="AS95" s="64">
        <v>0</v>
      </c>
      <c r="AT95" s="65" t="e">
        <f>ROUND(SUM(AV95:AW95),2)</f>
        <v>#REF!</v>
      </c>
      <c r="AU95" s="66" t="e">
        <f>#REF!</f>
        <v>#REF!</v>
      </c>
      <c r="AV95" s="65" t="e">
        <f>#REF!</f>
        <v>#REF!</v>
      </c>
      <c r="AW95" s="65" t="e">
        <f>#REF!</f>
        <v>#REF!</v>
      </c>
      <c r="AX95" s="65" t="e">
        <f>#REF!</f>
        <v>#REF!</v>
      </c>
      <c r="AY95" s="65" t="e">
        <f>#REF!</f>
        <v>#REF!</v>
      </c>
      <c r="AZ95" s="65" t="e">
        <f>#REF!</f>
        <v>#REF!</v>
      </c>
      <c r="BA95" s="65" t="e">
        <f>#REF!</f>
        <v>#REF!</v>
      </c>
      <c r="BB95" s="65" t="e">
        <f>#REF!</f>
        <v>#REF!</v>
      </c>
      <c r="BC95" s="65" t="e">
        <f>#REF!</f>
        <v>#REF!</v>
      </c>
      <c r="BD95" s="67" t="e">
        <f>#REF!</f>
        <v>#REF!</v>
      </c>
      <c r="BT95" s="68" t="s">
        <v>79</v>
      </c>
      <c r="BU95" s="68" t="s">
        <v>80</v>
      </c>
      <c r="BV95" s="68" t="s">
        <v>75</v>
      </c>
      <c r="BW95" s="68" t="s">
        <v>4</v>
      </c>
      <c r="BX95" s="68" t="s">
        <v>76</v>
      </c>
      <c r="CL95" s="68" t="s">
        <v>1</v>
      </c>
    </row>
    <row r="96" spans="1:90" s="1" customFormat="1" ht="30" customHeight="1" x14ac:dyDescent="0.2">
      <c r="B96" s="22"/>
      <c r="AR96" s="22"/>
    </row>
    <row r="97" spans="2:44" s="1" customFormat="1" ht="6.95" customHeight="1" x14ac:dyDescent="0.2">
      <c r="B97" s="33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34"/>
      <c r="AM97" s="34"/>
      <c r="AN97" s="34"/>
      <c r="AO97" s="34"/>
      <c r="AP97" s="34"/>
      <c r="AQ97" s="34"/>
      <c r="AR97" s="22"/>
    </row>
  </sheetData>
  <mergeCells count="42"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N95:AP95"/>
    <mergeCell ref="AG95:AM95"/>
    <mergeCell ref="L33:P33"/>
    <mergeCell ref="X35:AB35"/>
    <mergeCell ref="AK35:AO35"/>
    <mergeCell ref="AK31:AO31"/>
    <mergeCell ref="L31:P31"/>
    <mergeCell ref="W32:AE32"/>
    <mergeCell ref="AK32:AO32"/>
    <mergeCell ref="L32:P32"/>
    <mergeCell ref="D95:H95"/>
    <mergeCell ref="J95:AF95"/>
    <mergeCell ref="AG94:AM94"/>
    <mergeCell ref="AN94:AP94"/>
    <mergeCell ref="AR2:BE2"/>
    <mergeCell ref="C92:G92"/>
    <mergeCell ref="I92:AF92"/>
    <mergeCell ref="AG92:AM92"/>
    <mergeCell ref="AN92:AP92"/>
    <mergeCell ref="L85:AO85"/>
    <mergeCell ref="AM87:AN87"/>
    <mergeCell ref="AM89:AP89"/>
    <mergeCell ref="AS89:AT91"/>
    <mergeCell ref="AM90:AP90"/>
    <mergeCell ref="W33:AE33"/>
    <mergeCell ref="AK33:AO33"/>
  </mergeCells>
  <hyperlinks>
    <hyperlink ref="A95" location="'T028 - Skladová hala - FR...'!C2" display="/" xr:uid="{00000000-0004-0000-0000-000000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630E8-1D83-474A-90B1-65036DF6D40B}">
  <sheetPr>
    <pageSetUpPr fitToPage="1"/>
  </sheetPr>
  <dimension ref="A4:AF25"/>
  <sheetViews>
    <sheetView view="pageBreakPreview" topLeftCell="A4" zoomScale="60" zoomScaleNormal="145" workbookViewId="0">
      <selection activeCell="C10" sqref="C10"/>
    </sheetView>
  </sheetViews>
  <sheetFormatPr defaultRowHeight="11.25" x14ac:dyDescent="0.2"/>
  <cols>
    <col min="1" max="1" width="13.1640625" customWidth="1"/>
    <col min="2" max="2" width="64.83203125" customWidth="1"/>
    <col min="3" max="3" width="19" customWidth="1"/>
    <col min="4" max="4" width="18.83203125" customWidth="1"/>
  </cols>
  <sheetData>
    <row r="4" spans="1:32" s="1" customFormat="1" ht="15" x14ac:dyDescent="0.2">
      <c r="A4" s="74" t="s">
        <v>86</v>
      </c>
      <c r="B4" s="76" t="s">
        <v>98</v>
      </c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 s="1" customFormat="1" ht="15" x14ac:dyDescent="0.2">
      <c r="A5" s="74" t="s">
        <v>92</v>
      </c>
      <c r="B5" s="76" t="s">
        <v>99</v>
      </c>
    </row>
    <row r="6" spans="1:32" s="1" customFormat="1" ht="15" x14ac:dyDescent="0.2">
      <c r="A6" s="74" t="s">
        <v>93</v>
      </c>
      <c r="B6" s="76" t="s">
        <v>110</v>
      </c>
    </row>
    <row r="7" spans="1:32" s="1" customFormat="1" x14ac:dyDescent="0.2"/>
    <row r="8" spans="1:32" s="1" customFormat="1" ht="11.25" customHeight="1" x14ac:dyDescent="0.2">
      <c r="B8" s="71" t="s">
        <v>91</v>
      </c>
    </row>
    <row r="9" spans="1:32" s="1" customFormat="1" x14ac:dyDescent="0.2"/>
    <row r="10" spans="1:32" s="1" customFormat="1" x14ac:dyDescent="0.2">
      <c r="A10" s="70" t="s">
        <v>90</v>
      </c>
      <c r="B10" s="1" t="str">
        <f>'ZL1'!D8</f>
        <v>Bourání základu</v>
      </c>
      <c r="C10" s="77">
        <f>'ZL1'!H8</f>
        <v>92751.871999999988</v>
      </c>
    </row>
    <row r="11" spans="1:32" s="1" customFormat="1" x14ac:dyDescent="0.2">
      <c r="A11" s="70"/>
      <c r="C11" s="77"/>
    </row>
    <row r="12" spans="1:32" s="1" customFormat="1" x14ac:dyDescent="0.2">
      <c r="A12" s="70"/>
      <c r="C12" s="77"/>
    </row>
    <row r="13" spans="1:32" s="1" customFormat="1" x14ac:dyDescent="0.2">
      <c r="A13" s="70"/>
      <c r="C13" s="77"/>
    </row>
    <row r="14" spans="1:32" s="1" customFormat="1" ht="12" thickBot="1" x14ac:dyDescent="0.25">
      <c r="A14" s="78"/>
      <c r="B14" s="78"/>
      <c r="C14" s="78"/>
    </row>
    <row r="15" spans="1:32" s="1" customFormat="1" x14ac:dyDescent="0.2"/>
    <row r="16" spans="1:32" s="1" customFormat="1" x14ac:dyDescent="0.2">
      <c r="B16" s="69" t="s">
        <v>87</v>
      </c>
      <c r="C16" s="73">
        <f>SUM(C10:C14)</f>
        <v>92751.871999999988</v>
      </c>
    </row>
    <row r="17" spans="2:3" s="1" customFormat="1" x14ac:dyDescent="0.2">
      <c r="B17" s="69" t="s">
        <v>88</v>
      </c>
      <c r="C17" s="73">
        <f>C16*0.21</f>
        <v>19477.893119999997</v>
      </c>
    </row>
    <row r="18" spans="2:3" s="1" customFormat="1" x14ac:dyDescent="0.2">
      <c r="B18" s="69" t="s">
        <v>89</v>
      </c>
      <c r="C18" s="73">
        <f>C16+C17</f>
        <v>112229.76511999998</v>
      </c>
    </row>
    <row r="21" spans="2:3" x14ac:dyDescent="0.2">
      <c r="B21" s="90" t="s">
        <v>94</v>
      </c>
      <c r="C21" s="91"/>
    </row>
    <row r="22" spans="2:3" x14ac:dyDescent="0.2">
      <c r="B22" s="89" t="s">
        <v>95</v>
      </c>
      <c r="C22" s="83">
        <f>'ZL1'!H8</f>
        <v>92751.871999999988</v>
      </c>
    </row>
    <row r="23" spans="2:3" x14ac:dyDescent="0.2">
      <c r="C23" s="83">
        <f>SUM(C21:C22)</f>
        <v>92751.871999999988</v>
      </c>
    </row>
    <row r="25" spans="2:3" x14ac:dyDescent="0.2">
      <c r="B25" t="s">
        <v>96</v>
      </c>
      <c r="C25" s="92">
        <f>C16-C23</f>
        <v>0</v>
      </c>
    </row>
  </sheetData>
  <phoneticPr fontId="0" type="noConversion"/>
  <printOptions gridLines="1"/>
  <pageMargins left="1" right="1" top="1" bottom="1" header="0.5" footer="0.5"/>
  <pageSetup paperSize="9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6AD63-0540-4E20-905F-EDF250423A80}">
  <sheetPr>
    <pageSetUpPr fitToPage="1"/>
  </sheetPr>
  <dimension ref="A4:H19"/>
  <sheetViews>
    <sheetView tabSelected="1" view="pageBreakPreview" zoomScale="60" zoomScaleNormal="130" workbookViewId="0">
      <selection activeCell="N28" sqref="N28"/>
    </sheetView>
  </sheetViews>
  <sheetFormatPr defaultRowHeight="11.25" x14ac:dyDescent="0.2"/>
  <cols>
    <col min="1" max="1" width="6.1640625" style="70" customWidth="1"/>
    <col min="2" max="2" width="5.83203125" customWidth="1"/>
    <col min="3" max="3" width="15.1640625" customWidth="1"/>
    <col min="4" max="4" width="94.83203125" customWidth="1"/>
    <col min="5" max="5" width="8.33203125" style="70" customWidth="1"/>
    <col min="6" max="6" width="14" customWidth="1"/>
    <col min="7" max="7" width="16.83203125" customWidth="1"/>
    <col min="8" max="8" width="15.83203125" customWidth="1"/>
    <col min="9" max="9" width="11.5" bestFit="1" customWidth="1"/>
  </cols>
  <sheetData>
    <row r="4" spans="1:8" s="1" customFormat="1" ht="15" x14ac:dyDescent="0.2">
      <c r="A4" s="70"/>
      <c r="C4" s="74" t="s">
        <v>86</v>
      </c>
      <c r="D4" s="76" t="s">
        <v>98</v>
      </c>
      <c r="E4" s="70"/>
    </row>
    <row r="5" spans="1:8" s="1" customFormat="1" ht="15" x14ac:dyDescent="0.2">
      <c r="A5" s="70"/>
      <c r="C5" s="74" t="s">
        <v>92</v>
      </c>
      <c r="D5" s="76" t="s">
        <v>99</v>
      </c>
      <c r="E5" s="70"/>
    </row>
    <row r="6" spans="1:8" s="1" customFormat="1" ht="15" x14ac:dyDescent="0.2">
      <c r="A6" s="70"/>
      <c r="C6" s="74" t="s">
        <v>93</v>
      </c>
      <c r="D6" s="76" t="s">
        <v>110</v>
      </c>
      <c r="E6" s="70"/>
    </row>
    <row r="7" spans="1:8" s="1" customFormat="1" x14ac:dyDescent="0.2">
      <c r="A7" s="70"/>
      <c r="E7" s="70"/>
    </row>
    <row r="8" spans="1:8" s="1" customFormat="1" ht="17.25" customHeight="1" x14ac:dyDescent="0.2">
      <c r="A8" s="70"/>
      <c r="B8" s="72"/>
      <c r="C8" s="4" t="s">
        <v>90</v>
      </c>
      <c r="D8" s="80" t="s">
        <v>109</v>
      </c>
      <c r="E8" s="70"/>
      <c r="G8" s="75"/>
      <c r="H8" s="75">
        <f>SUM(H13:H20)</f>
        <v>92751.871999999988</v>
      </c>
    </row>
    <row r="10" spans="1:8" ht="24" x14ac:dyDescent="0.2">
      <c r="A10" s="79" t="s">
        <v>82</v>
      </c>
      <c r="B10" s="79" t="s">
        <v>59</v>
      </c>
      <c r="C10" s="79" t="s">
        <v>55</v>
      </c>
      <c r="D10" s="79" t="s">
        <v>56</v>
      </c>
      <c r="E10" s="79" t="s">
        <v>83</v>
      </c>
      <c r="F10" s="79" t="s">
        <v>84</v>
      </c>
      <c r="G10" s="79" t="s">
        <v>85</v>
      </c>
      <c r="H10" s="79" t="s">
        <v>81</v>
      </c>
    </row>
    <row r="12" spans="1:8" ht="12.75" x14ac:dyDescent="0.2">
      <c r="B12" s="81"/>
      <c r="C12" s="82"/>
      <c r="D12" s="82"/>
      <c r="H12" s="83"/>
    </row>
    <row r="13" spans="1:8" ht="12" x14ac:dyDescent="0.2">
      <c r="A13" s="84">
        <v>1</v>
      </c>
      <c r="B13" s="84"/>
      <c r="C13" s="85" t="s">
        <v>100</v>
      </c>
      <c r="D13" s="86" t="s">
        <v>101</v>
      </c>
      <c r="E13" s="87" t="s">
        <v>102</v>
      </c>
      <c r="F13" s="93">
        <v>12.8</v>
      </c>
      <c r="G13" s="94">
        <v>4630</v>
      </c>
      <c r="H13" s="88">
        <f>G13*F13</f>
        <v>59264</v>
      </c>
    </row>
    <row r="14" spans="1:8" x14ac:dyDescent="0.2">
      <c r="D14" s="95" t="s">
        <v>103</v>
      </c>
    </row>
    <row r="15" spans="1:8" ht="12" x14ac:dyDescent="0.2">
      <c r="A15" s="84">
        <v>2</v>
      </c>
      <c r="B15" s="84"/>
      <c r="C15" s="85">
        <v>997013501</v>
      </c>
      <c r="D15" s="86" t="s">
        <v>104</v>
      </c>
      <c r="E15" s="87" t="s">
        <v>97</v>
      </c>
      <c r="F15" s="93">
        <v>28.16</v>
      </c>
      <c r="G15" s="94">
        <v>315</v>
      </c>
      <c r="H15" s="88">
        <f>G15*F15</f>
        <v>8870.4</v>
      </c>
    </row>
    <row r="16" spans="1:8" x14ac:dyDescent="0.2">
      <c r="D16" s="95" t="s">
        <v>105</v>
      </c>
    </row>
    <row r="17" spans="1:8" ht="12" x14ac:dyDescent="0.2">
      <c r="A17" s="84">
        <v>3</v>
      </c>
      <c r="B17" s="84"/>
      <c r="C17" s="85">
        <v>997013509</v>
      </c>
      <c r="D17" s="86" t="s">
        <v>106</v>
      </c>
      <c r="E17" s="87" t="s">
        <v>97</v>
      </c>
      <c r="F17" s="93">
        <v>253.44</v>
      </c>
      <c r="G17" s="94">
        <v>13.8</v>
      </c>
      <c r="H17" s="88">
        <f>G17*F17</f>
        <v>3497.4720000000002</v>
      </c>
    </row>
    <row r="18" spans="1:8" x14ac:dyDescent="0.2">
      <c r="D18" s="95" t="s">
        <v>107</v>
      </c>
    </row>
    <row r="19" spans="1:8" ht="12" x14ac:dyDescent="0.2">
      <c r="A19" s="84">
        <v>4</v>
      </c>
      <c r="B19" s="84"/>
      <c r="C19" s="85">
        <v>997013601</v>
      </c>
      <c r="D19" s="86" t="s">
        <v>108</v>
      </c>
      <c r="E19" s="87" t="s">
        <v>97</v>
      </c>
      <c r="F19" s="93">
        <v>28.16</v>
      </c>
      <c r="G19" s="94">
        <v>750</v>
      </c>
      <c r="H19" s="88">
        <f>G19*F19</f>
        <v>21120</v>
      </c>
    </row>
  </sheetData>
  <phoneticPr fontId="0" type="noConversion"/>
  <printOptions gridLines="1"/>
  <pageMargins left="0.28999999999999998" right="0.2" top="0.31496062992125984" bottom="0.39370078740157483" header="0.31496062992125984" footer="0.31496062992125984"/>
  <pageSetup paperSize="9" fitToHeight="0" orientation="landscape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E55CEA7692A804ABE2C34F73F91747E" ma:contentTypeVersion="18" ma:contentTypeDescription="Vytvoří nový dokument" ma:contentTypeScope="" ma:versionID="a3cee6cc373ff552cccb50a0b9174def">
  <xsd:schema xmlns:xsd="http://www.w3.org/2001/XMLSchema" xmlns:xs="http://www.w3.org/2001/XMLSchema" xmlns:p="http://schemas.microsoft.com/office/2006/metadata/properties" xmlns:ns2="91329623-deb9-4b31-97fd-4cb2ca117dc9" xmlns:ns3="c37e7fdc-64bb-4fc3-a0a7-39239f1d438a" xmlns:ns4="a5cbf904-81a4-41a1-be13-ba0922c07b24" xmlns:ns5="a54492cc-6cf9-4366-a940-11149e35a007" targetNamespace="http://schemas.microsoft.com/office/2006/metadata/properties" ma:root="true" ma:fieldsID="a57dd18efd9abad498c24fc1082bdd60" ns2:_="" ns3:_="" ns4:_="" ns5:_="">
    <xsd:import namespace="91329623-deb9-4b31-97fd-4cb2ca117dc9"/>
    <xsd:import namespace="c37e7fdc-64bb-4fc3-a0a7-39239f1d438a"/>
    <xsd:import namespace="a5cbf904-81a4-41a1-be13-ba0922c07b24"/>
    <xsd:import namespace="a54492cc-6cf9-4366-a940-11149e35a00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ingHintHash" minOccurs="0"/>
                <xsd:element ref="ns3:SharedWithDetails" minOccurs="0"/>
                <xsd:element ref="ns3:LastSharedByUser" minOccurs="0"/>
                <xsd:element ref="ns3:LastSharedByTime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lcf76f155ced4ddcb4097134ff3c332f" minOccurs="0"/>
                <xsd:element ref="ns5:TaxCatchAll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329623-deb9-4b31-97fd-4cb2ca117dc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Hodnota hash upozornění na sdílení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7e7fdc-64bb-4fc3-a0a7-39239f1d438a" elementFormDefault="qualified">
    <xsd:import namespace="http://schemas.microsoft.com/office/2006/documentManagement/types"/>
    <xsd:import namespace="http://schemas.microsoft.com/office/infopath/2007/PartnerControls"/>
    <xsd:element name="SharedWithDetails" ma:index="10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1" nillable="true" ma:displayName="Naposledy sdílel(a)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Čas posledního sdílení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cbf904-81a4-41a1-be13-ba0922c07b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6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7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Značky obrázků" ma:readOnly="false" ma:fieldId="{5cf76f15-5ced-4ddc-b409-7134ff3c332f}" ma:taxonomyMulti="true" ma:sspId="2db82653-6e6a-48e4-959d-95af1a86fc8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4492cc-6cf9-4366-a940-11149e35a007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9904a5d8-a5ce-4c83-8ec8-953debb138a0}" ma:internalName="TaxCatchAll" ma:showField="CatchAllData" ma:web="c37e7fdc-64bb-4fc3-a0a7-39239f1d43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CF6C4CF-26F7-497A-9601-1AD7D2FB7E8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7C76C9E-4CAD-47BB-8C36-F0742AF045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1329623-deb9-4b31-97fd-4cb2ca117dc9"/>
    <ds:schemaRef ds:uri="c37e7fdc-64bb-4fc3-a0a7-39239f1d438a"/>
    <ds:schemaRef ds:uri="a5cbf904-81a4-41a1-be13-ba0922c07b24"/>
    <ds:schemaRef ds:uri="a54492cc-6cf9-4366-a940-11149e35a0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rekapitulace</vt:lpstr>
      <vt:lpstr>ZL1</vt:lpstr>
      <vt:lpstr>'Rekapitulace stavby'!Názvy_tisku</vt:lpstr>
      <vt:lpstr>'Rekapitulace stavby'!Oblast_tisku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P599\eva</dc:creator>
  <cp:lastModifiedBy>Místostarosta</cp:lastModifiedBy>
  <cp:lastPrinted>2026-09-30T11:19:28Z</cp:lastPrinted>
  <dcterms:created xsi:type="dcterms:W3CDTF">2023-05-24T13:21:17Z</dcterms:created>
  <dcterms:modified xsi:type="dcterms:W3CDTF">2026-09-30T11:20:09Z</dcterms:modified>
</cp:coreProperties>
</file>