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Lesy\2023\"/>
    </mc:Choice>
  </mc:AlternateContent>
  <xr:revisionPtr revIDLastSave="0" documentId="13_ncr:1_{DD15AAF3-DF45-4392-BF99-5DB15FE2B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9" i="1"/>
  <c r="E18" i="1"/>
  <c r="C20" i="1"/>
  <c r="B20" i="1"/>
  <c r="D17" i="1"/>
  <c r="D18" i="1"/>
  <c r="D19" i="1"/>
  <c r="F19" i="1"/>
  <c r="E16" i="1"/>
  <c r="D13" i="1"/>
  <c r="F13" i="1" s="1"/>
  <c r="D14" i="1"/>
  <c r="F14" i="1" s="1"/>
  <c r="D15" i="1"/>
  <c r="F15" i="1" s="1"/>
  <c r="D16" i="1"/>
  <c r="E20" i="1" l="1"/>
  <c r="F18" i="1"/>
  <c r="F16" i="1"/>
  <c r="D12" i="1"/>
  <c r="F12" i="1" s="1"/>
  <c r="D11" i="1"/>
  <c r="F11" i="1" s="1"/>
  <c r="D10" i="1" l="1"/>
  <c r="D20" i="1" s="1"/>
  <c r="F10" i="1" l="1"/>
  <c r="F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 Štec</author>
  </authors>
  <commentList>
    <comment ref="E16" authorId="0" shapeId="0" xr:uid="{615B3855-59C9-4026-8473-ABD0FE62654F}">
      <text>
        <r>
          <rPr>
            <b/>
            <sz val="9"/>
            <color indexed="81"/>
            <rFont val="Tahoma"/>
            <charset val="1"/>
          </rPr>
          <t>René Štec:</t>
        </r>
        <r>
          <rPr>
            <sz val="9"/>
            <color indexed="81"/>
            <rFont val="Tahoma"/>
            <charset val="1"/>
          </rPr>
          <t xml:space="preserve">
52560 Kč odborný lesní hospodář</t>
        </r>
      </text>
    </comment>
  </commentList>
</comments>
</file>

<file path=xl/sharedStrings.xml><?xml version="1.0" encoding="utf-8"?>
<sst xmlns="http://schemas.openxmlformats.org/spreadsheetml/2006/main" count="14" uniqueCount="12">
  <si>
    <t>Příjmy</t>
  </si>
  <si>
    <t>Prodej dřeva</t>
  </si>
  <si>
    <t>Celkem</t>
  </si>
  <si>
    <t>Výdaje</t>
  </si>
  <si>
    <t>Rozdíl</t>
  </si>
  <si>
    <t>Rok</t>
  </si>
  <si>
    <t>OBEC JESENÍK NAD ODROU</t>
  </si>
  <si>
    <t>IČ: 00297976</t>
  </si>
  <si>
    <t>Rozbor hospodaření v obecním lese v období 1.1.2014-31.12.2023</t>
  </si>
  <si>
    <t>Finační toky včetně DPH*</t>
  </si>
  <si>
    <t>*Jedná se o příjmy a výdaje včetně DPH v daném roce, kdy byla platba uskutečněna.</t>
  </si>
  <si>
    <t>Dotace a náhrady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</si>
</sst>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Nunito Sans"/>
      <charset val="238"/>
    </font>
    <font>
      <sz val="10"/>
      <color theme="1"/>
      <name val="Nunito Sans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164" fontId="2" fillId="0" borderId="9" xfId="0" applyNumberFormat="1" applyFont="1" applyBorder="1"/>
    <xf numFmtId="0" fontId="2" fillId="0" borderId="15" xfId="0" applyFont="1" applyBorder="1" applyAlignment="1">
      <alignment horizontal="center"/>
    </xf>
    <xf numFmtId="164" fontId="2" fillId="0" borderId="8" xfId="0" applyNumberFormat="1" applyFont="1" applyBorder="1"/>
    <xf numFmtId="164" fontId="2" fillId="0" borderId="19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22" xfId="0" applyNumberFormat="1" applyFont="1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164" fontId="2" fillId="0" borderId="25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2" xfId="0" applyNumberFormat="1" applyFont="1" applyBorder="1"/>
    <xf numFmtId="164" fontId="2" fillId="0" borderId="10" xfId="0" applyNumberFormat="1" applyFont="1" applyBorder="1"/>
    <xf numFmtId="164" fontId="2" fillId="0" borderId="28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17" xfId="0" applyNumberFormat="1" applyFont="1" applyBorder="1"/>
    <xf numFmtId="164" fontId="2" fillId="0" borderId="18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E19" sqref="E19"/>
    </sheetView>
  </sheetViews>
  <sheetFormatPr defaultRowHeight="15" x14ac:dyDescent="0.3"/>
  <cols>
    <col min="1" max="1" width="7.28515625" style="1" bestFit="1" customWidth="1"/>
    <col min="2" max="2" width="15.140625" style="1" bestFit="1" customWidth="1"/>
    <col min="3" max="3" width="15.7109375" style="1" bestFit="1" customWidth="1"/>
    <col min="4" max="6" width="15.140625" style="1" bestFit="1" customWidth="1"/>
    <col min="7" max="16384" width="9.140625" style="1"/>
  </cols>
  <sheetData>
    <row r="1" spans="1:6" x14ac:dyDescent="0.3">
      <c r="A1" s="28" t="s">
        <v>6</v>
      </c>
      <c r="B1" s="28"/>
      <c r="C1" s="28"/>
      <c r="D1" s="28"/>
      <c r="E1" s="28"/>
      <c r="F1" s="28"/>
    </row>
    <row r="2" spans="1:6" x14ac:dyDescent="0.3">
      <c r="A2" s="29" t="s">
        <v>7</v>
      </c>
      <c r="B2" s="29"/>
      <c r="C2" s="29"/>
      <c r="D2" s="29"/>
      <c r="E2" s="29"/>
      <c r="F2" s="29"/>
    </row>
    <row r="5" spans="1:6" x14ac:dyDescent="0.3">
      <c r="A5" s="28" t="s">
        <v>8</v>
      </c>
      <c r="B5" s="28"/>
      <c r="C5" s="28"/>
      <c r="D5" s="28"/>
      <c r="E5" s="28"/>
      <c r="F5" s="28"/>
    </row>
    <row r="6" spans="1:6" x14ac:dyDescent="0.3">
      <c r="A6" s="29" t="s">
        <v>9</v>
      </c>
      <c r="B6" s="29"/>
      <c r="C6" s="29"/>
      <c r="D6" s="29"/>
      <c r="E6" s="29"/>
      <c r="F6" s="29"/>
    </row>
    <row r="7" spans="1:6" ht="15.75" thickBot="1" x14ac:dyDescent="0.35"/>
    <row r="8" spans="1:6" x14ac:dyDescent="0.3">
      <c r="A8" s="35" t="s">
        <v>5</v>
      </c>
      <c r="B8" s="32" t="s">
        <v>0</v>
      </c>
      <c r="C8" s="33"/>
      <c r="D8" s="34"/>
      <c r="E8" s="24" t="s">
        <v>3</v>
      </c>
      <c r="F8" s="30" t="s">
        <v>4</v>
      </c>
    </row>
    <row r="9" spans="1:6" ht="15.75" thickBot="1" x14ac:dyDescent="0.35">
      <c r="A9" s="36"/>
      <c r="B9" s="7" t="s">
        <v>1</v>
      </c>
      <c r="C9" s="8" t="s">
        <v>11</v>
      </c>
      <c r="D9" s="9" t="s">
        <v>2</v>
      </c>
      <c r="E9" s="25" t="s">
        <v>2</v>
      </c>
      <c r="F9" s="31"/>
    </row>
    <row r="10" spans="1:6" x14ac:dyDescent="0.3">
      <c r="A10" s="19">
        <v>2014</v>
      </c>
      <c r="B10" s="21">
        <v>3651426.53</v>
      </c>
      <c r="C10" s="15">
        <v>502500</v>
      </c>
      <c r="D10" s="16">
        <f t="shared" ref="D10:D19" si="0">B10+C10</f>
        <v>4153926.53</v>
      </c>
      <c r="E10" s="26">
        <v>1220214.82</v>
      </c>
      <c r="F10" s="26">
        <f t="shared" ref="F10:F19" si="1">D10-E10</f>
        <v>2933711.71</v>
      </c>
    </row>
    <row r="11" spans="1:6" x14ac:dyDescent="0.3">
      <c r="A11" s="4">
        <v>2015</v>
      </c>
      <c r="B11" s="5">
        <v>176079.14</v>
      </c>
      <c r="C11" s="2">
        <v>522060</v>
      </c>
      <c r="D11" s="3">
        <f t="shared" si="0"/>
        <v>698139.14</v>
      </c>
      <c r="E11" s="6">
        <v>1611139</v>
      </c>
      <c r="F11" s="6">
        <f t="shared" si="1"/>
        <v>-912999.86</v>
      </c>
    </row>
    <row r="12" spans="1:6" x14ac:dyDescent="0.3">
      <c r="A12" s="4">
        <v>2016</v>
      </c>
      <c r="B12" s="5">
        <v>941694.2</v>
      </c>
      <c r="C12" s="2"/>
      <c r="D12" s="3">
        <f t="shared" si="0"/>
        <v>941694.2</v>
      </c>
      <c r="E12" s="6">
        <v>874634</v>
      </c>
      <c r="F12" s="6">
        <f t="shared" si="1"/>
        <v>67060.199999999953</v>
      </c>
    </row>
    <row r="13" spans="1:6" x14ac:dyDescent="0.3">
      <c r="A13" s="4">
        <v>2017</v>
      </c>
      <c r="B13" s="5">
        <v>115287.89</v>
      </c>
      <c r="C13" s="2"/>
      <c r="D13" s="3">
        <f t="shared" si="0"/>
        <v>115287.89</v>
      </c>
      <c r="E13" s="6">
        <v>555741</v>
      </c>
      <c r="F13" s="6">
        <f t="shared" si="1"/>
        <v>-440453.11</v>
      </c>
    </row>
    <row r="14" spans="1:6" x14ac:dyDescent="0.3">
      <c r="A14" s="4">
        <v>2018</v>
      </c>
      <c r="B14" s="5">
        <v>134887.13</v>
      </c>
      <c r="C14" s="2">
        <v>234830</v>
      </c>
      <c r="D14" s="3">
        <f t="shared" si="0"/>
        <v>369717.13</v>
      </c>
      <c r="E14" s="6">
        <v>667594</v>
      </c>
      <c r="F14" s="6">
        <f t="shared" si="1"/>
        <v>-297876.87</v>
      </c>
    </row>
    <row r="15" spans="1:6" x14ac:dyDescent="0.3">
      <c r="A15" s="4">
        <v>2019</v>
      </c>
      <c r="B15" s="5">
        <v>399226.58</v>
      </c>
      <c r="C15" s="2"/>
      <c r="D15" s="3">
        <f t="shared" si="0"/>
        <v>399226.58</v>
      </c>
      <c r="E15" s="6">
        <v>453076.49</v>
      </c>
      <c r="F15" s="6">
        <f t="shared" si="1"/>
        <v>-53849.909999999974</v>
      </c>
    </row>
    <row r="16" spans="1:6" x14ac:dyDescent="0.3">
      <c r="A16" s="4">
        <v>2020</v>
      </c>
      <c r="B16" s="5">
        <v>2813</v>
      </c>
      <c r="C16" s="2">
        <v>329460</v>
      </c>
      <c r="D16" s="3">
        <f t="shared" si="0"/>
        <v>332273</v>
      </c>
      <c r="E16" s="6">
        <f>356583.22+52560</f>
        <v>409143.22</v>
      </c>
      <c r="F16" s="6">
        <f t="shared" si="1"/>
        <v>-76870.219999999972</v>
      </c>
    </row>
    <row r="17" spans="1:6" x14ac:dyDescent="0.3">
      <c r="A17" s="4">
        <v>2021</v>
      </c>
      <c r="B17" s="5">
        <v>22203.8</v>
      </c>
      <c r="C17" s="2">
        <v>741860</v>
      </c>
      <c r="D17" s="3">
        <f t="shared" si="0"/>
        <v>764063.8</v>
      </c>
      <c r="E17" s="6">
        <f>433940.8+52560</f>
        <v>486500.8</v>
      </c>
      <c r="F17" s="6">
        <f t="shared" si="1"/>
        <v>277563.00000000006</v>
      </c>
    </row>
    <row r="18" spans="1:6" x14ac:dyDescent="0.3">
      <c r="A18" s="4">
        <v>2022</v>
      </c>
      <c r="B18" s="5">
        <v>129515.74</v>
      </c>
      <c r="C18" s="2"/>
      <c r="D18" s="3">
        <f t="shared" si="0"/>
        <v>129515.74</v>
      </c>
      <c r="E18" s="6">
        <f>365478.14+52560</f>
        <v>418038.14</v>
      </c>
      <c r="F18" s="6">
        <f t="shared" si="1"/>
        <v>-288522.40000000002</v>
      </c>
    </row>
    <row r="19" spans="1:6" ht="15.75" thickBot="1" x14ac:dyDescent="0.35">
      <c r="A19" s="20">
        <v>2023</v>
      </c>
      <c r="B19" s="22">
        <v>31175</v>
      </c>
      <c r="C19" s="17">
        <v>97260</v>
      </c>
      <c r="D19" s="18">
        <f t="shared" si="0"/>
        <v>128435</v>
      </c>
      <c r="E19" s="27">
        <f>303838.78+52560</f>
        <v>356398.78</v>
      </c>
      <c r="F19" s="27">
        <f t="shared" si="1"/>
        <v>-227963.78000000003</v>
      </c>
    </row>
    <row r="20" spans="1:6" ht="15.75" thickBot="1" x14ac:dyDescent="0.35">
      <c r="A20" s="10" t="s">
        <v>2</v>
      </c>
      <c r="B20" s="11">
        <f>SUM(B10:B19)</f>
        <v>5604309.0099999998</v>
      </c>
      <c r="C20" s="12">
        <f>SUM(C10:C19)</f>
        <v>2427970</v>
      </c>
      <c r="D20" s="13">
        <f>SUM(D10:D19)</f>
        <v>8032279.0099999998</v>
      </c>
      <c r="E20" s="14">
        <f>SUM(E10:E19)</f>
        <v>7052480.25</v>
      </c>
      <c r="F20" s="23">
        <f>SUM(F10:F19)</f>
        <v>979798.76</v>
      </c>
    </row>
    <row r="23" spans="1:6" x14ac:dyDescent="0.3">
      <c r="A23" s="29" t="s">
        <v>10</v>
      </c>
      <c r="B23" s="29"/>
      <c r="C23" s="29"/>
      <c r="D23" s="29"/>
      <c r="E23" s="29"/>
      <c r="F23" s="29"/>
    </row>
  </sheetData>
  <mergeCells count="8">
    <mergeCell ref="A1:F1"/>
    <mergeCell ref="A2:F2"/>
    <mergeCell ref="A23:F23"/>
    <mergeCell ref="F8:F9"/>
    <mergeCell ref="B8:D8"/>
    <mergeCell ref="A8:A9"/>
    <mergeCell ref="A5:F5"/>
    <mergeCell ref="A6:F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Štec</dc:creator>
  <cp:lastModifiedBy>René Štec</cp:lastModifiedBy>
  <cp:lastPrinted>2013-03-12T08:49:16Z</cp:lastPrinted>
  <dcterms:created xsi:type="dcterms:W3CDTF">2013-03-12T08:30:05Z</dcterms:created>
  <dcterms:modified xsi:type="dcterms:W3CDTF">2024-01-18T13:38:11Z</dcterms:modified>
</cp:coreProperties>
</file>