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a Martináková\Documents\ROZPOČTY\rozpočet 2025\RO\"/>
    </mc:Choice>
  </mc:AlternateContent>
  <xr:revisionPtr revIDLastSave="0" documentId="13_ncr:1_{D34E83EC-9BE3-493E-B766-030DBA5190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19" i="1"/>
  <c r="C23" i="1"/>
  <c r="C24" i="1" s="1"/>
  <c r="D15" i="1"/>
  <c r="D9" i="1"/>
  <c r="C15" i="1"/>
  <c r="F11" i="1" l="1"/>
  <c r="F10" i="1"/>
  <c r="F21" i="1"/>
  <c r="F14" i="1"/>
  <c r="F9" i="1"/>
  <c r="F30" i="1"/>
  <c r="F28" i="1"/>
  <c r="F27" i="1"/>
  <c r="F19" i="1"/>
  <c r="F18" i="1"/>
  <c r="F13" i="1"/>
  <c r="F8" i="1"/>
  <c r="E15" i="1"/>
  <c r="E23" i="1" l="1"/>
  <c r="D23" i="1"/>
  <c r="F23" i="1" l="1"/>
  <c r="F31" i="1"/>
  <c r="E31" i="1"/>
  <c r="D31" i="1"/>
  <c r="E24" i="1" l="1"/>
  <c r="D24" i="1"/>
  <c r="F15" i="1" l="1"/>
  <c r="F24" i="1" s="1"/>
</calcChain>
</file>

<file path=xl/sharedStrings.xml><?xml version="1.0" encoding="utf-8"?>
<sst xmlns="http://schemas.openxmlformats.org/spreadsheetml/2006/main" count="58" uniqueCount="44">
  <si>
    <t>Obec Kunčice pod Ondřejníkem, IČO: 00296856</t>
  </si>
  <si>
    <t>DAŇOVÉ</t>
  </si>
  <si>
    <t>NEDAŇOVÉ</t>
  </si>
  <si>
    <t>KAPITÁLOVÉ</t>
  </si>
  <si>
    <t>PŘIJATÉ TRANSFERY</t>
  </si>
  <si>
    <t>z toho:</t>
  </si>
  <si>
    <t>Neinvestiční přijaté transfery</t>
  </si>
  <si>
    <t>Investiční přijaté transfery</t>
  </si>
  <si>
    <t>PŘÍJMY CELKEM</t>
  </si>
  <si>
    <t xml:space="preserve">PŘÍJMY </t>
  </si>
  <si>
    <t>VÝDAJE</t>
  </si>
  <si>
    <t>VÝDAJE CELKEM</t>
  </si>
  <si>
    <t>FINANCOVÁNÍ</t>
  </si>
  <si>
    <t xml:space="preserve">Zdroje z minulých let </t>
  </si>
  <si>
    <t>FINANCOVÁNÍ CELKEM</t>
  </si>
  <si>
    <t>Kč</t>
  </si>
  <si>
    <t>1xxx</t>
  </si>
  <si>
    <t>2xxx</t>
  </si>
  <si>
    <t>3xxx</t>
  </si>
  <si>
    <t>4xxx</t>
  </si>
  <si>
    <t>41xx</t>
  </si>
  <si>
    <t>42xx</t>
  </si>
  <si>
    <t>5xxx</t>
  </si>
  <si>
    <t>6xxx</t>
  </si>
  <si>
    <t>Uhrazené splátky dlouhodobých úvěrů</t>
  </si>
  <si>
    <t xml:space="preserve">              tvorba a čerpání sociálního fondu</t>
  </si>
  <si>
    <t xml:space="preserve">z toho: </t>
  </si>
  <si>
    <t xml:space="preserve">              neinvestiční příspěvek ZŠaMŠ K. Svolinského</t>
  </si>
  <si>
    <t>rozp. skladby</t>
  </si>
  <si>
    <t xml:space="preserve">   </t>
  </si>
  <si>
    <t>Běžné výdaje</t>
  </si>
  <si>
    <t>Ing. Jiří Mikala</t>
  </si>
  <si>
    <t>starosta obce</t>
  </si>
  <si>
    <t xml:space="preserve">INVESTICE  </t>
  </si>
  <si>
    <t>Návrh rozpočtového opatření č. 3/2025</t>
  </si>
  <si>
    <r>
      <t xml:space="preserve">SALDO ROZPOČTU </t>
    </r>
    <r>
      <rPr>
        <sz val="11"/>
        <color theme="1"/>
        <rFont val="Calibri"/>
        <family val="2"/>
        <charset val="238"/>
        <scheme val="minor"/>
      </rPr>
      <t xml:space="preserve"> (PŘÍJMY - VÝDAJE)</t>
    </r>
  </si>
  <si>
    <t>Zpracovala: Ing. Jana Lacinová</t>
  </si>
  <si>
    <t>V Kunčicích pod Ondřejníkem 22.04.2025</t>
  </si>
  <si>
    <t>schválený rozpočet</t>
  </si>
  <si>
    <t>rozpočet po změnách</t>
  </si>
  <si>
    <t>změna rozpočtu č. 3</t>
  </si>
  <si>
    <t>rozpočet po změně č.3</t>
  </si>
  <si>
    <t>Položka dle rozp. skladby</t>
  </si>
  <si>
    <t>Nepřevedené částky vyrovnávající schodek a saldo státní pokladny (kontokorent)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</si>
</sst>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4" borderId="4" xfId="0" applyFont="1" applyFill="1" applyBorder="1"/>
    <xf numFmtId="0" fontId="5" fillId="4" borderId="1" xfId="0" applyFont="1" applyFill="1" applyBorder="1"/>
    <xf numFmtId="0" fontId="5" fillId="5" borderId="4" xfId="0" applyFont="1" applyFill="1" applyBorder="1"/>
    <xf numFmtId="0" fontId="5" fillId="4" borderId="7" xfId="0" applyFont="1" applyFill="1" applyBorder="1"/>
    <xf numFmtId="4" fontId="1" fillId="0" borderId="8" xfId="0" applyNumberFormat="1" applyFont="1" applyBorder="1" applyAlignment="1">
      <alignment horizontal="right"/>
    </xf>
    <xf numFmtId="4" fontId="1" fillId="0" borderId="9" xfId="0" applyNumberFormat="1" applyFont="1" applyBorder="1" applyAlignment="1">
      <alignment horizontal="right"/>
    </xf>
    <xf numFmtId="4" fontId="1" fillId="3" borderId="8" xfId="0" applyNumberFormat="1" applyFont="1" applyFill="1" applyBorder="1" applyAlignment="1">
      <alignment horizontal="right"/>
    </xf>
    <xf numFmtId="4" fontId="8" fillId="4" borderId="3" xfId="0" applyNumberFormat="1" applyFont="1" applyFill="1" applyBorder="1" applyAlignment="1">
      <alignment horizontal="right"/>
    </xf>
    <xf numFmtId="4" fontId="1" fillId="2" borderId="8" xfId="0" applyNumberFormat="1" applyFont="1" applyFill="1" applyBorder="1" applyAlignment="1">
      <alignment horizontal="right"/>
    </xf>
    <xf numFmtId="4" fontId="8" fillId="5" borderId="6" xfId="0" applyNumberFormat="1" applyFont="1" applyFill="1" applyBorder="1" applyAlignment="1">
      <alignment horizontal="right"/>
    </xf>
    <xf numFmtId="4" fontId="1" fillId="0" borderId="10" xfId="0" applyNumberFormat="1" applyFont="1" applyBorder="1" applyAlignment="1">
      <alignment horizontal="right"/>
    </xf>
    <xf numFmtId="4" fontId="1" fillId="0" borderId="12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4" borderId="2" xfId="0" applyFill="1" applyBorder="1"/>
    <xf numFmtId="4" fontId="0" fillId="0" borderId="0" xfId="0" applyNumberFormat="1"/>
    <xf numFmtId="0" fontId="0" fillId="2" borderId="8" xfId="0" applyFill="1" applyBorder="1" applyAlignment="1">
      <alignment horizontal="center"/>
    </xf>
    <xf numFmtId="0" fontId="0" fillId="5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" fontId="8" fillId="4" borderId="16" xfId="0" applyNumberFormat="1" applyFont="1" applyFill="1" applyBorder="1" applyAlignment="1">
      <alignment horizontal="right"/>
    </xf>
    <xf numFmtId="4" fontId="8" fillId="5" borderId="16" xfId="0" applyNumberFormat="1" applyFont="1" applyFill="1" applyBorder="1" applyAlignment="1">
      <alignment horizontal="right"/>
    </xf>
    <xf numFmtId="0" fontId="5" fillId="3" borderId="21" xfId="0" applyFont="1" applyFill="1" applyBorder="1"/>
    <xf numFmtId="4" fontId="1" fillId="3" borderId="22" xfId="0" applyNumberFormat="1" applyFont="1" applyFill="1" applyBorder="1" applyAlignment="1">
      <alignment horizontal="right"/>
    </xf>
    <xf numFmtId="0" fontId="5" fillId="3" borderId="23" xfId="0" applyFont="1" applyFill="1" applyBorder="1"/>
    <xf numFmtId="0" fontId="0" fillId="0" borderId="23" xfId="0" applyBorder="1"/>
    <xf numFmtId="0" fontId="0" fillId="0" borderId="22" xfId="0" applyBorder="1" applyAlignment="1">
      <alignment horizontal="center"/>
    </xf>
    <xf numFmtId="4" fontId="1" fillId="0" borderId="24" xfId="0" applyNumberFormat="1" applyFont="1" applyBorder="1" applyAlignment="1">
      <alignment horizontal="right"/>
    </xf>
    <xf numFmtId="0" fontId="0" fillId="0" borderId="25" xfId="0" applyBorder="1"/>
    <xf numFmtId="4" fontId="1" fillId="2" borderId="22" xfId="0" applyNumberFormat="1" applyFont="1" applyFill="1" applyBorder="1" applyAlignment="1">
      <alignment horizontal="right"/>
    </xf>
    <xf numFmtId="4" fontId="1" fillId="0" borderId="22" xfId="0" applyNumberFormat="1" applyFont="1" applyBorder="1" applyAlignment="1">
      <alignment horizontal="right"/>
    </xf>
    <xf numFmtId="0" fontId="0" fillId="0" borderId="21" xfId="0" applyBorder="1"/>
    <xf numFmtId="4" fontId="1" fillId="0" borderId="18" xfId="0" applyNumberFormat="1" applyFont="1" applyBorder="1" applyAlignment="1">
      <alignment horizontal="right"/>
    </xf>
    <xf numFmtId="0" fontId="0" fillId="0" borderId="27" xfId="0" applyBorder="1"/>
    <xf numFmtId="4" fontId="1" fillId="0" borderId="28" xfId="0" applyNumberFormat="1" applyFont="1" applyBorder="1" applyAlignment="1">
      <alignment horizontal="right"/>
    </xf>
    <xf numFmtId="4" fontId="0" fillId="0" borderId="17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" fontId="5" fillId="6" borderId="4" xfId="0" applyNumberFormat="1" applyFont="1" applyFill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4" fontId="1" fillId="0" borderId="9" xfId="0" applyNumberFormat="1" applyFont="1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4" fontId="1" fillId="0" borderId="24" xfId="0" applyNumberFormat="1" applyFont="1" applyBorder="1" applyAlignment="1">
      <alignment horizontal="right" vertical="top"/>
    </xf>
    <xf numFmtId="0" fontId="0" fillId="0" borderId="18" xfId="0" applyBorder="1" applyAlignment="1">
      <alignment horizontal="right" vertical="top"/>
    </xf>
    <xf numFmtId="0" fontId="0" fillId="0" borderId="26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13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5" fillId="0" borderId="19" xfId="0" applyFont="1" applyBorder="1" applyAlignment="1">
      <alignment vertical="top"/>
    </xf>
    <xf numFmtId="0" fontId="0" fillId="0" borderId="20" xfId="0" applyBorder="1" applyAlignment="1">
      <alignment vertical="top"/>
    </xf>
    <xf numFmtId="4" fontId="0" fillId="0" borderId="13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4" fontId="5" fillId="6" borderId="13" xfId="0" applyNumberFormat="1" applyFont="1" applyFill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4" fontId="5" fillId="6" borderId="17" xfId="0" applyNumberFormat="1" applyFont="1" applyFill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workbookViewId="0">
      <selection activeCell="C20" sqref="C20"/>
    </sheetView>
  </sheetViews>
  <sheetFormatPr defaultRowHeight="15" x14ac:dyDescent="0.25"/>
  <cols>
    <col min="1" max="1" width="55.140625" customWidth="1"/>
    <col min="2" max="2" width="14.5703125" customWidth="1"/>
    <col min="3" max="3" width="16" customWidth="1"/>
    <col min="4" max="4" width="16" style="18" customWidth="1"/>
    <col min="5" max="5" width="16.28515625" customWidth="1"/>
    <col min="6" max="6" width="18" customWidth="1"/>
    <col min="10" max="10" width="10.7109375" bestFit="1" customWidth="1"/>
  </cols>
  <sheetData>
    <row r="1" spans="1:6" s="1" customFormat="1" ht="17.25" x14ac:dyDescent="0.3">
      <c r="A1" s="5" t="s">
        <v>0</v>
      </c>
      <c r="B1" s="3"/>
      <c r="C1" s="3"/>
      <c r="D1" s="4"/>
    </row>
    <row r="2" spans="1:6" ht="15.75" thickBot="1" x14ac:dyDescent="0.3"/>
    <row r="3" spans="1:6" s="2" customFormat="1" ht="19.5" thickBot="1" x14ac:dyDescent="0.35">
      <c r="A3" s="64" t="s">
        <v>34</v>
      </c>
      <c r="B3" s="65"/>
      <c r="C3" s="65"/>
      <c r="D3" s="65"/>
      <c r="E3" s="65"/>
      <c r="F3" s="66"/>
    </row>
    <row r="4" spans="1:6" x14ac:dyDescent="0.25">
      <c r="A4" s="46"/>
      <c r="B4" s="47"/>
      <c r="C4" s="68" t="s">
        <v>38</v>
      </c>
      <c r="D4" s="68" t="s">
        <v>39</v>
      </c>
      <c r="E4" s="68" t="s">
        <v>40</v>
      </c>
      <c r="F4" s="70" t="s">
        <v>41</v>
      </c>
    </row>
    <row r="5" spans="1:6" ht="15.75" thickBot="1" x14ac:dyDescent="0.3">
      <c r="A5" s="48"/>
      <c r="B5" s="49"/>
      <c r="C5" s="69"/>
      <c r="D5" s="69"/>
      <c r="E5" s="69"/>
      <c r="F5" s="71"/>
    </row>
    <row r="6" spans="1:6" x14ac:dyDescent="0.25">
      <c r="A6" s="60" t="s">
        <v>9</v>
      </c>
      <c r="B6" s="58" t="s">
        <v>42</v>
      </c>
      <c r="C6" s="62" t="s">
        <v>15</v>
      </c>
      <c r="D6" s="62" t="s">
        <v>15</v>
      </c>
      <c r="E6" s="62" t="s">
        <v>15</v>
      </c>
      <c r="F6" s="44" t="s">
        <v>15</v>
      </c>
    </row>
    <row r="7" spans="1:6" x14ac:dyDescent="0.25">
      <c r="A7" s="61"/>
      <c r="B7" s="59"/>
      <c r="C7" s="63"/>
      <c r="D7" s="63"/>
      <c r="E7" s="63"/>
      <c r="F7" s="45"/>
    </row>
    <row r="8" spans="1:6" ht="15.75" x14ac:dyDescent="0.25">
      <c r="A8" s="31" t="s">
        <v>1</v>
      </c>
      <c r="B8" s="20" t="s">
        <v>16</v>
      </c>
      <c r="C8" s="12">
        <v>59859000</v>
      </c>
      <c r="D8" s="12">
        <v>59859000</v>
      </c>
      <c r="E8" s="12">
        <v>0</v>
      </c>
      <c r="F8" s="32">
        <f>SUM(D8:E8)</f>
        <v>59859000</v>
      </c>
    </row>
    <row r="9" spans="1:6" ht="15.75" x14ac:dyDescent="0.25">
      <c r="A9" s="33" t="s">
        <v>2</v>
      </c>
      <c r="B9" s="20" t="s">
        <v>17</v>
      </c>
      <c r="C9" s="12">
        <v>27280000</v>
      </c>
      <c r="D9" s="12">
        <f>38564496-8000</f>
        <v>38556496</v>
      </c>
      <c r="E9" s="12">
        <v>179110</v>
      </c>
      <c r="F9" s="32">
        <f>SUM(D9:E9)</f>
        <v>38735606</v>
      </c>
    </row>
    <row r="10" spans="1:6" ht="15.75" x14ac:dyDescent="0.25">
      <c r="A10" s="33" t="s">
        <v>3</v>
      </c>
      <c r="B10" s="20" t="s">
        <v>18</v>
      </c>
      <c r="C10" s="12">
        <v>0</v>
      </c>
      <c r="D10" s="12">
        <v>8000</v>
      </c>
      <c r="E10" s="12">
        <v>0</v>
      </c>
      <c r="F10" s="32">
        <f>SUM(D10:E10)</f>
        <v>8000</v>
      </c>
    </row>
    <row r="11" spans="1:6" ht="15.75" x14ac:dyDescent="0.25">
      <c r="A11" s="33" t="s">
        <v>4</v>
      </c>
      <c r="B11" s="20" t="s">
        <v>19</v>
      </c>
      <c r="C11" s="12">
        <v>8866000</v>
      </c>
      <c r="D11" s="12">
        <v>8866000</v>
      </c>
      <c r="E11" s="12">
        <v>1129124.44</v>
      </c>
      <c r="F11" s="32">
        <f>SUM(D11:E11)</f>
        <v>9995124.4399999995</v>
      </c>
    </row>
    <row r="12" spans="1:6" x14ac:dyDescent="0.25">
      <c r="A12" s="34" t="s">
        <v>5</v>
      </c>
      <c r="B12" s="21"/>
      <c r="C12" s="21"/>
      <c r="D12" s="21"/>
      <c r="E12" s="21"/>
      <c r="F12" s="35"/>
    </row>
    <row r="13" spans="1:6" ht="15.75" x14ac:dyDescent="0.25">
      <c r="A13" s="34" t="s">
        <v>6</v>
      </c>
      <c r="B13" s="21" t="s">
        <v>20</v>
      </c>
      <c r="C13" s="11">
        <v>792000</v>
      </c>
      <c r="D13" s="11">
        <v>792000</v>
      </c>
      <c r="E13" s="11">
        <v>0</v>
      </c>
      <c r="F13" s="36">
        <f>SUM(D13:E13)</f>
        <v>792000</v>
      </c>
    </row>
    <row r="14" spans="1:6" ht="16.5" thickBot="1" x14ac:dyDescent="0.3">
      <c r="A14" s="37" t="s">
        <v>7</v>
      </c>
      <c r="B14" s="22" t="s">
        <v>21</v>
      </c>
      <c r="C14" s="11">
        <v>8074000</v>
      </c>
      <c r="D14" s="11">
        <v>8074000</v>
      </c>
      <c r="E14" s="11">
        <v>0</v>
      </c>
      <c r="F14" s="36">
        <f>SUM(D14:E14)</f>
        <v>8074000</v>
      </c>
    </row>
    <row r="15" spans="1:6" ht="16.5" thickBot="1" x14ac:dyDescent="0.3">
      <c r="A15" s="6" t="s">
        <v>8</v>
      </c>
      <c r="B15" s="23"/>
      <c r="C15" s="29">
        <f>SUM(C8:C11)</f>
        <v>96005000</v>
      </c>
      <c r="D15" s="29">
        <f>SUM(D8:D11)</f>
        <v>107289496</v>
      </c>
      <c r="E15" s="13">
        <f>SUM(E8+E9+E10+E11)</f>
        <v>1308234.44</v>
      </c>
      <c r="F15" s="13">
        <f>SUM(D15:E15)</f>
        <v>108597730.44</v>
      </c>
    </row>
    <row r="16" spans="1:6" x14ac:dyDescent="0.25">
      <c r="A16" s="60" t="s">
        <v>10</v>
      </c>
      <c r="B16" s="58" t="s">
        <v>42</v>
      </c>
      <c r="C16" s="62" t="s">
        <v>15</v>
      </c>
      <c r="D16" s="62" t="s">
        <v>15</v>
      </c>
      <c r="E16" s="62" t="s">
        <v>15</v>
      </c>
      <c r="F16" s="44" t="s">
        <v>15</v>
      </c>
    </row>
    <row r="17" spans="1:10" x14ac:dyDescent="0.25">
      <c r="A17" s="61"/>
      <c r="B17" s="59" t="s">
        <v>28</v>
      </c>
      <c r="C17" s="63"/>
      <c r="D17" s="63"/>
      <c r="E17" s="63"/>
      <c r="F17" s="45"/>
    </row>
    <row r="18" spans="1:10" ht="15.75" x14ac:dyDescent="0.25">
      <c r="A18" s="31" t="s">
        <v>30</v>
      </c>
      <c r="B18" s="20" t="s">
        <v>22</v>
      </c>
      <c r="C18" s="12">
        <v>69446000</v>
      </c>
      <c r="D18" s="12">
        <f>126125689.91-150000-16010000-2203000-50000-8585000-2100000-6600000-460000-600000-2985000-650000-701000-920000-400000-100000-150000-298000-1440000-70000-7150000</f>
        <v>74503689.909999996</v>
      </c>
      <c r="E18" s="12">
        <v>1308234.44</v>
      </c>
      <c r="F18" s="32">
        <f>SUM(D18:E18)</f>
        <v>75811924.349999994</v>
      </c>
    </row>
    <row r="19" spans="1:10" ht="15.75" x14ac:dyDescent="0.25">
      <c r="A19" s="33" t="s">
        <v>33</v>
      </c>
      <c r="B19" s="20" t="s">
        <v>23</v>
      </c>
      <c r="C19" s="12">
        <v>29236000</v>
      </c>
      <c r="D19" s="12">
        <f>150000+16010000+2203000+50000+8585000+2100000+6600000+460000+600000+2985000+650000+701000+920000+400000+100000+150000+298000+1440000+70000+7150000</f>
        <v>51622000</v>
      </c>
      <c r="E19" s="12">
        <v>0</v>
      </c>
      <c r="F19" s="32">
        <f>SUM(D19:E19)</f>
        <v>51622000</v>
      </c>
      <c r="G19" s="24"/>
    </row>
    <row r="20" spans="1:10" ht="15.75" x14ac:dyDescent="0.25">
      <c r="A20" s="34" t="s">
        <v>26</v>
      </c>
      <c r="B20" s="25"/>
      <c r="C20" s="25"/>
      <c r="D20" s="10"/>
      <c r="E20" s="14"/>
      <c r="F20" s="38"/>
    </row>
    <row r="21" spans="1:10" ht="15.75" x14ac:dyDescent="0.25">
      <c r="A21" s="34" t="s">
        <v>27</v>
      </c>
      <c r="B21" s="21">
        <v>5331</v>
      </c>
      <c r="C21" s="10">
        <v>5800000</v>
      </c>
      <c r="D21" s="10">
        <v>5800000</v>
      </c>
      <c r="E21" s="10">
        <v>0</v>
      </c>
      <c r="F21" s="39">
        <f>SUM(D21+E21)</f>
        <v>5800000</v>
      </c>
    </row>
    <row r="22" spans="1:10" ht="16.5" thickBot="1" x14ac:dyDescent="0.3">
      <c r="A22" s="37" t="s">
        <v>25</v>
      </c>
      <c r="B22" s="22">
        <v>5499</v>
      </c>
      <c r="C22" s="11">
        <v>350000</v>
      </c>
      <c r="D22" s="11">
        <v>350000</v>
      </c>
      <c r="E22" s="11">
        <v>0</v>
      </c>
      <c r="F22" s="36">
        <v>350000</v>
      </c>
    </row>
    <row r="23" spans="1:10" ht="16.5" thickBot="1" x14ac:dyDescent="0.3">
      <c r="A23" s="7" t="s">
        <v>11</v>
      </c>
      <c r="B23" s="23"/>
      <c r="C23" s="29">
        <f>SUM(C18:C19)</f>
        <v>98682000</v>
      </c>
      <c r="D23" s="13">
        <f>SUM(D18:D19)</f>
        <v>126125689.91</v>
      </c>
      <c r="E23" s="13">
        <f>SUM(E18:E19)</f>
        <v>1308234.44</v>
      </c>
      <c r="F23" s="13">
        <f>SUM(F18:F19)</f>
        <v>127433924.34999999</v>
      </c>
    </row>
    <row r="24" spans="1:10" ht="16.5" thickBot="1" x14ac:dyDescent="0.3">
      <c r="A24" s="8" t="s">
        <v>35</v>
      </c>
      <c r="B24" s="26"/>
      <c r="C24" s="30">
        <f>SUM(C15-C23)</f>
        <v>-2677000</v>
      </c>
      <c r="D24" s="15">
        <f>SUM(D15-D23)</f>
        <v>-18836193.909999996</v>
      </c>
      <c r="E24" s="15">
        <f>SUM(E15-E23)</f>
        <v>0</v>
      </c>
      <c r="F24" s="15">
        <f>SUM(F15-F23)</f>
        <v>-18836193.909999996</v>
      </c>
      <c r="J24" s="24"/>
    </row>
    <row r="25" spans="1:10" x14ac:dyDescent="0.25">
      <c r="A25" s="60" t="s">
        <v>12</v>
      </c>
      <c r="B25" s="58" t="s">
        <v>42</v>
      </c>
      <c r="C25" s="62" t="s">
        <v>15</v>
      </c>
      <c r="D25" s="62" t="s">
        <v>15</v>
      </c>
      <c r="E25" s="62" t="s">
        <v>15</v>
      </c>
      <c r="F25" s="44" t="s">
        <v>15</v>
      </c>
    </row>
    <row r="26" spans="1:10" x14ac:dyDescent="0.25">
      <c r="A26" s="61"/>
      <c r="B26" s="59" t="s">
        <v>28</v>
      </c>
      <c r="C26" s="63"/>
      <c r="D26" s="63"/>
      <c r="E26" s="63"/>
      <c r="F26" s="45"/>
    </row>
    <row r="27" spans="1:10" ht="15.75" x14ac:dyDescent="0.25">
      <c r="A27" s="40" t="s">
        <v>13</v>
      </c>
      <c r="B27" s="27">
        <v>8115</v>
      </c>
      <c r="C27" s="16">
        <v>2900000</v>
      </c>
      <c r="D27" s="16">
        <v>19059193.91</v>
      </c>
      <c r="E27" s="16">
        <v>0</v>
      </c>
      <c r="F27" s="41">
        <f>SUM(D27:E27)</f>
        <v>19059193.91</v>
      </c>
    </row>
    <row r="28" spans="1:10" x14ac:dyDescent="0.25">
      <c r="A28" s="56" t="s">
        <v>43</v>
      </c>
      <c r="B28" s="50">
        <v>8905</v>
      </c>
      <c r="C28" s="52">
        <v>4000000</v>
      </c>
      <c r="D28" s="52">
        <v>4000000</v>
      </c>
      <c r="E28" s="52">
        <v>0</v>
      </c>
      <c r="F28" s="54">
        <f>SUM(D28:E28)</f>
        <v>4000000</v>
      </c>
    </row>
    <row r="29" spans="1:10" x14ac:dyDescent="0.25">
      <c r="A29" s="57"/>
      <c r="B29" s="51"/>
      <c r="C29" s="53"/>
      <c r="D29" s="53"/>
      <c r="E29" s="53"/>
      <c r="F29" s="55"/>
    </row>
    <row r="30" spans="1:10" ht="16.5" thickBot="1" x14ac:dyDescent="0.3">
      <c r="A30" s="42" t="s">
        <v>24</v>
      </c>
      <c r="B30" s="28">
        <v>8124</v>
      </c>
      <c r="C30" s="17">
        <v>-4223000</v>
      </c>
      <c r="D30" s="17">
        <v>-4223000</v>
      </c>
      <c r="E30" s="17">
        <v>0</v>
      </c>
      <c r="F30" s="43">
        <f>SUM(D30:E30)</f>
        <v>-4223000</v>
      </c>
    </row>
    <row r="31" spans="1:10" ht="16.5" thickBot="1" x14ac:dyDescent="0.3">
      <c r="A31" s="9" t="s">
        <v>14</v>
      </c>
      <c r="B31" s="23"/>
      <c r="C31" s="29">
        <v>2677000</v>
      </c>
      <c r="D31" s="13">
        <f>SUM(D27:D30)</f>
        <v>18836193.91</v>
      </c>
      <c r="E31" s="13">
        <f>SUM(E27:E30)</f>
        <v>0</v>
      </c>
      <c r="F31" s="13">
        <f>SUM(F27:F30)</f>
        <v>18836193.91</v>
      </c>
    </row>
    <row r="32" spans="1:10" x14ac:dyDescent="0.25">
      <c r="A32" s="19"/>
      <c r="B32" s="19"/>
      <c r="C32" s="19"/>
      <c r="D32" s="19"/>
    </row>
    <row r="33" spans="1:6" x14ac:dyDescent="0.25">
      <c r="A33" t="s">
        <v>37</v>
      </c>
    </row>
    <row r="34" spans="1:6" x14ac:dyDescent="0.25">
      <c r="A34" t="s">
        <v>36</v>
      </c>
    </row>
    <row r="35" spans="1:6" x14ac:dyDescent="0.25">
      <c r="A35" t="s">
        <v>29</v>
      </c>
      <c r="D35" s="19"/>
      <c r="E35" s="67" t="s">
        <v>31</v>
      </c>
      <c r="F35" s="67"/>
    </row>
    <row r="36" spans="1:6" x14ac:dyDescent="0.25">
      <c r="D36" s="19"/>
      <c r="E36" s="67" t="s">
        <v>32</v>
      </c>
      <c r="F36" s="67"/>
    </row>
  </sheetData>
  <mergeCells count="32">
    <mergeCell ref="E6:E7"/>
    <mergeCell ref="F6:F7"/>
    <mergeCell ref="A3:F3"/>
    <mergeCell ref="E35:F35"/>
    <mergeCell ref="E36:F36"/>
    <mergeCell ref="D4:D5"/>
    <mergeCell ref="E4:E5"/>
    <mergeCell ref="F4:F5"/>
    <mergeCell ref="C4:C5"/>
    <mergeCell ref="A16:A17"/>
    <mergeCell ref="A25:A26"/>
    <mergeCell ref="B16:B17"/>
    <mergeCell ref="B25:B26"/>
    <mergeCell ref="D16:D17"/>
    <mergeCell ref="E16:E17"/>
    <mergeCell ref="F16:F17"/>
    <mergeCell ref="F25:F26"/>
    <mergeCell ref="A4:B5"/>
    <mergeCell ref="B28:B29"/>
    <mergeCell ref="C28:C29"/>
    <mergeCell ref="D28:D29"/>
    <mergeCell ref="E28:E29"/>
    <mergeCell ref="F28:F29"/>
    <mergeCell ref="A28:A29"/>
    <mergeCell ref="B6:B7"/>
    <mergeCell ref="A6:A7"/>
    <mergeCell ref="C25:C26"/>
    <mergeCell ref="D25:D26"/>
    <mergeCell ref="E25:E26"/>
    <mergeCell ref="C16:C17"/>
    <mergeCell ref="C6:C7"/>
    <mergeCell ref="D6:D7"/>
  </mergeCells>
  <pageMargins left="0.98425196850393704" right="0.78740157480314965" top="0.39370078740157483" bottom="0.19685039370078741" header="0.31496062992125984" footer="0.31496062992125984"/>
  <pageSetup paperSize="9" scale="92" fitToHeight="0" orientation="landscape" r:id="rId1"/>
  <ignoredErrors>
    <ignoredError sqref="F8:F14 F27:F3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Martináková</dc:creator>
  <cp:lastModifiedBy>Jana Martináková</cp:lastModifiedBy>
  <cp:lastPrinted>2025-04-23T09:52:13Z</cp:lastPrinted>
  <dcterms:created xsi:type="dcterms:W3CDTF">2019-11-25T08:01:53Z</dcterms:created>
  <dcterms:modified xsi:type="dcterms:W3CDTF">2025-04-23T10:52:52Z</dcterms:modified>
</cp:coreProperties>
</file>