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z.cz\data\SdilenyOZ2\OZ2_SMLOUVY\Smlouvy\Smlouvy 2022\"/>
    </mc:Choice>
  </mc:AlternateContent>
  <xr:revisionPtr revIDLastSave="0" documentId="13_ncr:1_{6E139A23-0272-4FB0-9EB9-70896868E177}" xr6:coauthVersionLast="47" xr6:coauthVersionMax="47" xr10:uidLastSave="{00000000-0000-0000-0000-000000000000}"/>
  <bookViews>
    <workbookView xWindow="-120" yWindow="-120" windowWidth="29040" windowHeight="15840" xr2:uid="{A0B67CA1-BE92-4A5E-AEAF-ABF4E503BCDD}"/>
  </bookViews>
  <sheets>
    <sheet name="List1" sheetId="1" r:id="rId1"/>
  </sheets>
  <definedNames>
    <definedName name="_xlnm.Print_Area" localSheetId="0">List1!$A$1:$G$92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1" l="1"/>
  <c r="G24" i="1"/>
  <c r="G23" i="1"/>
  <c r="G22" i="1" l="1"/>
  <c r="G21" i="1"/>
  <c r="G20" i="1"/>
  <c r="G16" i="1"/>
  <c r="G17" i="1" s="1"/>
  <c r="G75" i="1"/>
  <c r="G72" i="1"/>
  <c r="G69" i="1"/>
  <c r="G66" i="1"/>
  <c r="G63" i="1"/>
  <c r="G57" i="1"/>
  <c r="G54" i="1"/>
  <c r="G48" i="1"/>
  <c r="G51" i="1" s="1"/>
  <c r="G42" i="1"/>
  <c r="G39" i="1"/>
  <c r="G33" i="1"/>
  <c r="G30" i="1"/>
  <c r="G87" i="1"/>
  <c r="G89" i="1"/>
  <c r="G88" i="1"/>
  <c r="G86" i="1"/>
  <c r="G85" i="1"/>
  <c r="G45" i="1" l="1"/>
  <c r="G78" i="1"/>
  <c r="G36" i="1"/>
  <c r="G60" i="1"/>
  <c r="G90" i="1"/>
  <c r="G12" i="1"/>
  <c r="G10" i="1"/>
  <c r="G11" i="1"/>
  <c r="G9" i="1"/>
  <c r="G7" i="1"/>
  <c r="G8" i="1"/>
  <c r="G80" i="1" l="1"/>
  <c r="G13" i="1"/>
</calcChain>
</file>

<file path=xl/sharedStrings.xml><?xml version="1.0" encoding="utf-8"?>
<sst xmlns="http://schemas.openxmlformats.org/spreadsheetml/2006/main" count="152" uniqueCount="115">
  <si>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</si>
  <si>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</si>
  <si>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</si>
  <si>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</si>
  <si>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</si>
  <si>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</si>
  <si>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</si>
  <si>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</si>
  <si>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SO 101</t>
  </si>
  <si>
    <t>1. Tovární</t>
  </si>
  <si>
    <t>Oprava místních komunikací 2022</t>
  </si>
  <si>
    <t>M3</t>
  </si>
  <si>
    <t>TRATIVODY KOMPLET Z TRUB Z PLAST HMOT DN DO 150MM</t>
  </si>
  <si>
    <t>M</t>
  </si>
  <si>
    <t>IZOLACE BĚŽNÝCH KONSTRUKCÍ PROTI ZEMNÍ VLHKOSTI Z PE FÓLIÍ</t>
  </si>
  <si>
    <t>M2</t>
  </si>
  <si>
    <t>ODKOPÁVKY A PROKOPÁVKY OBECNÉ TŘ. I, ODVOZ DO 1KM</t>
  </si>
  <si>
    <t>CENA CELKEM</t>
  </si>
  <si>
    <t>Silniční a chodníkové obruby z betonových obrubníků š 150mm</t>
  </si>
  <si>
    <t>m</t>
  </si>
  <si>
    <t>11372A</t>
  </si>
  <si>
    <t>FRÉZOVÁNÍ ZPEVNĚNÝCH PLOCH ASFALTOVÝCH - BEZ DOPRAVY</t>
  </si>
  <si>
    <t>%</t>
  </si>
  <si>
    <t>VPUSŤ KANALIZAČNÍ ULIČNÍ KOMPLETNÍ Z BETONOVÝCH DÍLCŮ</t>
  </si>
  <si>
    <t>KUS</t>
  </si>
  <si>
    <t>SO 205</t>
  </si>
  <si>
    <t>L-05 Lávka u náměstí Míru</t>
  </si>
  <si>
    <t>CENA CELKEM za SO 101</t>
  </si>
  <si>
    <t>CENA CELKEM za SO 205</t>
  </si>
  <si>
    <t>Vícepráce/méněpráce</t>
  </si>
  <si>
    <t>SO 206</t>
  </si>
  <si>
    <t>L-06 Lávka naproti ul. Tovární</t>
  </si>
  <si>
    <t xml:space="preserve">M3        </t>
  </si>
  <si>
    <t xml:space="preserve">9111A2              </t>
  </si>
  <si>
    <t xml:space="preserve">9111A3              </t>
  </si>
  <si>
    <t>ZÁBRADLÍ SILNIČNÍ S VODOR MADLY - MONTÁŽ S PŘESUNEM (BEZ DODÁVKY)</t>
  </si>
  <si>
    <t xml:space="preserve">M         </t>
  </si>
  <si>
    <t>ZÁBRADLÍ SILNIČNÍ S VODOR MADLY - DEMONTÁŽ S PŘESUNEM</t>
  </si>
  <si>
    <t>CENA CELKEM za SO 206</t>
  </si>
  <si>
    <t>MOSTNÍ NOSNÉ DESKOVÉ KONSTRUKCE ZE ŽELEZOBETONU C30/37</t>
  </si>
  <si>
    <t>BOURÁNÍ KONSTRUKCÍ ZE ŽELEZOBETONU S ODVOZEM DO 16KM</t>
  </si>
  <si>
    <t>VÝZTUŽ MOSTNÍ DESKOVÉ KONSTRUKCE Z KARI SÍTÍ</t>
  </si>
  <si>
    <t>T</t>
  </si>
  <si>
    <t>Poř.
č.pol.</t>
  </si>
  <si>
    <t>Všeobecné konstrukce a práce</t>
  </si>
  <si>
    <t>02720</t>
  </si>
  <si>
    <t xml:space="preserve">KPL       </t>
  </si>
  <si>
    <t>1=1.000 [A]</t>
  </si>
  <si>
    <t>zahrnuje veškeré náklady spojené s objednatelem požadovanými zařízeními</t>
  </si>
  <si>
    <t>02950</t>
  </si>
  <si>
    <t>zahrnuje veškeré náklady spojené s objednatelem požadovanými pracemi</t>
  </si>
  <si>
    <t>Zemní práce</t>
  </si>
  <si>
    <t>11315</t>
  </si>
  <si>
    <t>bet. zámkové dlažby (1.0+6.3+1.0)*3.0*0.06=1.494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</si>
  <si>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</si>
  <si>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113358</t>
  </si>
  <si>
    <t>(odhad) 6.3*3.0*0.08=1.512 [A]</t>
  </si>
  <si>
    <t>Komunikace</t>
  </si>
  <si>
    <t>582601</t>
  </si>
  <si>
    <t>KRYTY Z BETON DLAŽDIC SE ZÁMKEM ŠEDÝCH TL 60MM BEZ LOŽE</t>
  </si>
  <si>
    <t xml:space="preserve">M2        </t>
  </si>
  <si>
    <t>bet. zámkové dlažby (1.0+6.3+1.0)*3.0=24.900 [A]</t>
  </si>
  <si>
    <t>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</si>
  <si>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Přidružená stavební výroba</t>
  </si>
  <si>
    <t>711415</t>
  </si>
  <si>
    <t>IZOLACE MOSTOVEK CELOPLOŠ POLYMERNÍ</t>
  </si>
  <si>
    <t>(0.2+6.3+0.2)*3.0=20.100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</si>
  <si>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</si>
  <si>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711509</t>
  </si>
  <si>
    <t>OCHRANA IZOLACE NA POVRCHU TEXTILIÍ</t>
  </si>
  <si>
    <t>2*(0.2+6.3+0.2)*3.0=40.200 [A]</t>
  </si>
  <si>
    <t>položka zahrnuje:
- dodání  předepsaného ochranného materiálu
- zřízení ochrany izolace</t>
  </si>
  <si>
    <t>Ostatní konstrukce a práce</t>
  </si>
  <si>
    <t>9112B1</t>
  </si>
  <si>
    <t>odhad 2.0=2.000 [A]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</si>
  <si>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</si>
  <si>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91355</t>
  </si>
  <si>
    <t xml:space="preserve">KUS       </t>
  </si>
  <si>
    <t>2=2.000 [A]</t>
  </si>
  <si>
    <t>položka zahrnuje štítek s evidenčním číslem mostu, sloupek dopravní značky včetně osazení a nutných zemních prací a zabetonování</t>
  </si>
  <si>
    <t>914111</t>
  </si>
  <si>
    <t>DOPRAVNÍ ZNAČKY ZÁKLADNÍ VELIKOSTI OCELOVÉ NEREFLEXNÍ - DOD A MONTÁŽ</t>
  </si>
  <si>
    <t>položka zahrnuje:
- dodávku a montáž značek v požadovaném provedení</t>
  </si>
  <si>
    <t>93852</t>
  </si>
  <si>
    <t>OČIŠTĚNÍ BETON KONSTR OD VEGETACE</t>
  </si>
  <si>
    <t>římsy 2*(0.3*6.3)=3.780 [A]</t>
  </si>
  <si>
    <t>položka zahrnuje očištění předepsaným způsobem včetně odklizení vzniklého odpadu</t>
  </si>
  <si>
    <t>97817</t>
  </si>
  <si>
    <t>(1.0+6.3+1.0)*3.0=24.900 [A]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</si>
  <si>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</si>
  <si>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POMOC PRÁCE ZŘÍZ NEBO ZAJIŠŤ REGULACI A OCHRANU DOPRAVY</t>
  </si>
  <si>
    <t>OSTATNÍ POŽADAVKY - POSUDKY, KONTROLY, REVIZNÍ ZPRÁVY</t>
  </si>
  <si>
    <t>ODSTRANĚNÍ KRYTU ZPEVNĚNÝCH PLOCH Z BETONU</t>
  </si>
  <si>
    <t>ODSTRAN PODKLADU ZPEVNĚNÝCH PLOCH Z BETONU, ODVOZ DO 20KM</t>
  </si>
  <si>
    <t>ZÁBRADLÍ MOSTNÍ SE SVISLOU VÝPLNÍ - DODÁVKA A MONTÁŽ</t>
  </si>
  <si>
    <t>EVIDENČNÍ ČÍSLO MOSTU</t>
  </si>
  <si>
    <t>ODSTRANĚNÍ MOSTNÍ IZOLACE</t>
  </si>
  <si>
    <t>89922</t>
  </si>
  <si>
    <t>VÝŠKOVÁ ÚPRAVA MŘÍŽÍ</t>
  </si>
  <si>
    <t>kus</t>
  </si>
  <si>
    <t>SO 102</t>
  </si>
  <si>
    <t>2. Občanská, Zahradní</t>
  </si>
  <si>
    <t>SO 103</t>
  </si>
  <si>
    <t>2. Lokální opravy</t>
  </si>
  <si>
    <t>13173</t>
  </si>
  <si>
    <t>Hloubení rýh do 2m paž. i nepaž. tř. I</t>
  </si>
  <si>
    <t>m3</t>
  </si>
  <si>
    <t>17110</t>
  </si>
  <si>
    <t>Uložení sypaniny do násypů se zhutněním</t>
  </si>
  <si>
    <t>17411</t>
  </si>
  <si>
    <t>Zásyp jam a rýh zeminou se zhutněním</t>
  </si>
  <si>
    <t>CENA CELKEM za SO 102</t>
  </si>
  <si>
    <t>CENA CELKEM za SO 103</t>
  </si>
  <si>
    <t>918345</t>
  </si>
  <si>
    <t>Propusty z trub DN 250mm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</si>
</sst>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.00"/>
    <numFmt numFmtId="165" formatCode="###\ ###\ ###\ ##0.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</font>
    <font>
      <sz val="10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/>
  </cellStyleXfs>
  <cellXfs count="46">
    <xf numFmtId="0" fontId="0" fillId="0" borderId="0" xfId="0"/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1" fillId="0" borderId="1" xfId="1" applyBorder="1" applyAlignment="1">
      <alignment vertical="center" wrapText="1"/>
    </xf>
    <xf numFmtId="165" fontId="1" fillId="0" borderId="1" xfId="1" applyNumberFormat="1" applyBorder="1">
      <alignment vertical="center"/>
    </xf>
    <xf numFmtId="164" fontId="1" fillId="0" borderId="1" xfId="1" applyNumberFormat="1" applyBorder="1" applyProtection="1">
      <alignment vertical="center"/>
      <protection locked="0"/>
    </xf>
    <xf numFmtId="164" fontId="1" fillId="0" borderId="1" xfId="1" applyNumberFormat="1" applyBorder="1">
      <alignment vertical="center"/>
    </xf>
    <xf numFmtId="0" fontId="1" fillId="0" borderId="1" xfId="1" applyBorder="1" applyAlignment="1">
      <alignment horizontal="right" vertical="center" wrapText="1"/>
    </xf>
    <xf numFmtId="164" fontId="3" fillId="0" borderId="1" xfId="1" applyNumberFormat="1" applyFont="1" applyBorder="1">
      <alignment vertical="center"/>
    </xf>
    <xf numFmtId="0" fontId="3" fillId="0" borderId="3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0" fillId="0" borderId="2" xfId="0" applyBorder="1"/>
    <xf numFmtId="0" fontId="2" fillId="0" borderId="1" xfId="1" applyFont="1" applyBorder="1">
      <alignment vertical="center"/>
    </xf>
    <xf numFmtId="0" fontId="2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7" xfId="0" applyNumberFormat="1" applyFont="1" applyBorder="1"/>
    <xf numFmtId="0" fontId="5" fillId="0" borderId="0" xfId="1" applyFont="1">
      <alignment vertical="center"/>
    </xf>
    <xf numFmtId="0" fontId="5" fillId="0" borderId="8" xfId="1" applyFont="1" applyBorder="1">
      <alignment vertical="center"/>
    </xf>
    <xf numFmtId="0" fontId="1" fillId="0" borderId="0" xfId="1" applyAlignment="1">
      <alignment vertical="center" wrapText="1" shrinkToFit="1"/>
    </xf>
    <xf numFmtId="164" fontId="5" fillId="2" borderId="0" xfId="1" applyNumberFormat="1" applyFont="1" applyFill="1">
      <alignment vertical="center"/>
    </xf>
    <xf numFmtId="4" fontId="4" fillId="0" borderId="8" xfId="0" applyNumberFormat="1" applyFont="1" applyBorder="1"/>
    <xf numFmtId="0" fontId="6" fillId="0" borderId="0" xfId="0" applyFont="1"/>
    <xf numFmtId="0" fontId="1" fillId="0" borderId="1" xfId="1" applyFont="1" applyBorder="1" applyAlignment="1">
      <alignment horizontal="center" vertical="center" wrapText="1"/>
    </xf>
    <xf numFmtId="0" fontId="0" fillId="0" borderId="0" xfId="0" applyBorder="1"/>
    <xf numFmtId="0" fontId="3" fillId="0" borderId="0" xfId="1" applyFont="1" applyBorder="1" applyAlignment="1">
      <alignment vertical="center" wrapText="1"/>
    </xf>
    <xf numFmtId="164" fontId="3" fillId="0" borderId="0" xfId="1" applyNumberFormat="1" applyFont="1" applyBorder="1">
      <alignment vertical="center"/>
    </xf>
    <xf numFmtId="0" fontId="2" fillId="0" borderId="10" xfId="1" applyFont="1" applyBorder="1">
      <alignment vertical="center"/>
    </xf>
    <xf numFmtId="0" fontId="1" fillId="0" borderId="1" xfId="1" applyFill="1" applyBorder="1" applyAlignment="1">
      <alignment vertical="center" wrapText="1"/>
    </xf>
    <xf numFmtId="165" fontId="1" fillId="0" borderId="1" xfId="1" applyNumberFormat="1" applyFill="1" applyBorder="1">
      <alignment vertical="center"/>
    </xf>
    <xf numFmtId="164" fontId="1" fillId="0" borderId="1" xfId="1" applyNumberFormat="1" applyFill="1" applyBorder="1" applyProtection="1">
      <alignment vertical="center"/>
      <protection locked="0"/>
    </xf>
    <xf numFmtId="0" fontId="3" fillId="0" borderId="0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/>
    </xf>
    <xf numFmtId="0" fontId="0" fillId="0" borderId="0" xfId="0" applyFill="1"/>
    <xf numFmtId="0" fontId="3" fillId="0" borderId="9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8E12FD0E-CD21-47F4-8023-D269C0DCCF52}"/>
    <cellStyle name="normální_POL.XLS" xfId="2" xr:uid="{359572C2-CE92-47E4-8FB5-B1433F836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A4A-730C-4367-8AF5-600AB9AEFC7E}">
  <dimension ref="A1:G92"/>
  <sheetViews>
    <sheetView tabSelected="1" topLeftCell="A15" workbookViewId="0">
      <selection activeCell="G93" sqref="G93"/>
    </sheetView>
  </sheetViews>
  <sheetFormatPr defaultRowHeight="15" x14ac:dyDescent="0.25"/>
  <cols>
    <col min="1" max="1" width="15.7109375" customWidth="1"/>
    <col min="2" max="2" width="14.42578125" customWidth="1"/>
    <col min="3" max="3" width="75.7109375" customWidth="1"/>
    <col min="4" max="4" width="9.7109375" customWidth="1"/>
    <col min="5" max="5" width="12.7109375" customWidth="1"/>
    <col min="6" max="7" width="14.7109375" customWidth="1"/>
  </cols>
  <sheetData>
    <row r="1" spans="1:7" x14ac:dyDescent="0.25">
      <c r="A1" s="1"/>
      <c r="B1" s="2" t="s">
        <v>29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3"/>
      <c r="C3" s="3" t="s">
        <v>10</v>
      </c>
      <c r="D3" s="3"/>
      <c r="E3" s="1"/>
      <c r="F3" s="1"/>
      <c r="G3" s="1"/>
    </row>
    <row r="4" spans="1:7" x14ac:dyDescent="0.25">
      <c r="A4" s="1"/>
      <c r="B4" s="13" t="s">
        <v>8</v>
      </c>
      <c r="C4" s="13" t="s">
        <v>9</v>
      </c>
      <c r="D4" s="3"/>
      <c r="E4" s="1"/>
      <c r="F4" s="1"/>
      <c r="G4" s="1"/>
    </row>
    <row r="5" spans="1:7" s="23" customFormat="1" ht="12.75" x14ac:dyDescent="0.2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5</v>
      </c>
      <c r="G5" s="39"/>
    </row>
    <row r="6" spans="1:7" s="23" customFormat="1" ht="12.75" x14ac:dyDescent="0.2">
      <c r="A6" s="39"/>
      <c r="B6" s="39"/>
      <c r="C6" s="39"/>
      <c r="D6" s="39"/>
      <c r="E6" s="39"/>
      <c r="F6" s="24" t="s">
        <v>6</v>
      </c>
      <c r="G6" s="24" t="s">
        <v>7</v>
      </c>
    </row>
    <row r="7" spans="1:7" x14ac:dyDescent="0.25">
      <c r="A7" s="4">
        <v>21263</v>
      </c>
      <c r="B7" s="4"/>
      <c r="C7" s="4" t="s">
        <v>12</v>
      </c>
      <c r="D7" s="4" t="s">
        <v>13</v>
      </c>
      <c r="E7" s="5">
        <v>17.5</v>
      </c>
      <c r="F7" s="6">
        <v>365</v>
      </c>
      <c r="G7" s="7">
        <f t="shared" ref="G7:G12" si="0">ROUND((F7*E7),2)</f>
        <v>6387.5</v>
      </c>
    </row>
    <row r="8" spans="1:7" x14ac:dyDescent="0.25">
      <c r="A8" s="4">
        <v>711117</v>
      </c>
      <c r="B8" s="4"/>
      <c r="C8" s="4" t="s">
        <v>14</v>
      </c>
      <c r="D8" s="4" t="s">
        <v>15</v>
      </c>
      <c r="E8" s="5">
        <v>9</v>
      </c>
      <c r="F8" s="6">
        <v>233</v>
      </c>
      <c r="G8" s="7">
        <f t="shared" si="0"/>
        <v>2097</v>
      </c>
    </row>
    <row r="9" spans="1:7" x14ac:dyDescent="0.25">
      <c r="A9" s="4">
        <v>12273</v>
      </c>
      <c r="B9" s="4"/>
      <c r="C9" s="4" t="s">
        <v>16</v>
      </c>
      <c r="D9" s="4" t="s">
        <v>11</v>
      </c>
      <c r="E9" s="5">
        <v>6.5</v>
      </c>
      <c r="F9" s="6">
        <v>148</v>
      </c>
      <c r="G9" s="7">
        <f t="shared" si="0"/>
        <v>962</v>
      </c>
    </row>
    <row r="10" spans="1:7" x14ac:dyDescent="0.25">
      <c r="A10" s="8" t="s">
        <v>20</v>
      </c>
      <c r="B10" s="4"/>
      <c r="C10" s="4" t="s">
        <v>21</v>
      </c>
      <c r="D10" s="4" t="s">
        <v>22</v>
      </c>
      <c r="E10" s="5">
        <v>-5</v>
      </c>
      <c r="F10" s="6">
        <v>349272</v>
      </c>
      <c r="G10" s="7">
        <f>F10*-0.05</f>
        <v>-17463.600000000002</v>
      </c>
    </row>
    <row r="11" spans="1:7" x14ac:dyDescent="0.25">
      <c r="A11" s="4">
        <v>917224</v>
      </c>
      <c r="B11" s="4"/>
      <c r="C11" s="4" t="s">
        <v>18</v>
      </c>
      <c r="D11" s="29" t="s">
        <v>19</v>
      </c>
      <c r="E11" s="30">
        <v>71</v>
      </c>
      <c r="F11" s="31">
        <v>615</v>
      </c>
      <c r="G11" s="7">
        <f t="shared" si="0"/>
        <v>43665</v>
      </c>
    </row>
    <row r="12" spans="1:7" x14ac:dyDescent="0.25">
      <c r="A12" s="4">
        <v>89712</v>
      </c>
      <c r="B12" s="4"/>
      <c r="C12" s="4" t="s">
        <v>23</v>
      </c>
      <c r="D12" s="29" t="s">
        <v>24</v>
      </c>
      <c r="E12" s="30">
        <v>1</v>
      </c>
      <c r="F12" s="31">
        <v>16541</v>
      </c>
      <c r="G12" s="7">
        <f t="shared" si="0"/>
        <v>16541</v>
      </c>
    </row>
    <row r="13" spans="1:7" ht="17.25" customHeight="1" x14ac:dyDescent="0.25">
      <c r="A13" s="12"/>
      <c r="B13" s="10"/>
      <c r="C13" s="11"/>
      <c r="D13" s="40" t="s">
        <v>27</v>
      </c>
      <c r="E13" s="41"/>
      <c r="F13" s="42"/>
      <c r="G13" s="9">
        <f>SUM(G7:G12)</f>
        <v>52188.899999999994</v>
      </c>
    </row>
    <row r="14" spans="1:7" ht="17.25" customHeight="1" x14ac:dyDescent="0.25">
      <c r="A14" s="25"/>
      <c r="B14" s="26"/>
      <c r="C14" s="26"/>
      <c r="D14" s="32"/>
      <c r="E14" s="32"/>
      <c r="F14" s="32"/>
      <c r="G14" s="27"/>
    </row>
    <row r="15" spans="1:7" ht="17.25" customHeight="1" x14ac:dyDescent="0.25">
      <c r="A15" s="25"/>
      <c r="B15" s="28" t="s">
        <v>100</v>
      </c>
      <c r="C15" s="28" t="s">
        <v>101</v>
      </c>
      <c r="D15" s="32"/>
      <c r="E15" s="32"/>
      <c r="F15" s="32"/>
      <c r="G15" s="27"/>
    </row>
    <row r="16" spans="1:7" ht="17.25" customHeight="1" x14ac:dyDescent="0.25">
      <c r="A16" s="4" t="s">
        <v>97</v>
      </c>
      <c r="B16" s="4"/>
      <c r="C16" s="4" t="s">
        <v>98</v>
      </c>
      <c r="D16" s="33" t="s">
        <v>99</v>
      </c>
      <c r="E16" s="30">
        <v>-15</v>
      </c>
      <c r="F16" s="31">
        <v>3410</v>
      </c>
      <c r="G16" s="7">
        <f>E16*F16</f>
        <v>-51150</v>
      </c>
    </row>
    <row r="17" spans="1:7" ht="17.25" customHeight="1" x14ac:dyDescent="0.25">
      <c r="A17" s="12"/>
      <c r="B17" s="10"/>
      <c r="C17" s="11"/>
      <c r="D17" s="40" t="s">
        <v>111</v>
      </c>
      <c r="E17" s="41"/>
      <c r="F17" s="42"/>
      <c r="G17" s="9">
        <f>SUM(G16)</f>
        <v>-51150</v>
      </c>
    </row>
    <row r="18" spans="1:7" ht="17.25" customHeight="1" x14ac:dyDescent="0.25">
      <c r="A18" s="25"/>
      <c r="B18" s="26"/>
      <c r="C18" s="26"/>
      <c r="D18" s="32"/>
      <c r="E18" s="32"/>
      <c r="F18" s="32"/>
      <c r="G18" s="27"/>
    </row>
    <row r="19" spans="1:7" ht="17.25" customHeight="1" x14ac:dyDescent="0.25">
      <c r="A19" s="25"/>
      <c r="B19" s="28" t="s">
        <v>102</v>
      </c>
      <c r="C19" s="28" t="s">
        <v>103</v>
      </c>
      <c r="D19" s="32"/>
      <c r="E19" s="32"/>
      <c r="F19" s="32"/>
      <c r="G19" s="27"/>
    </row>
    <row r="20" spans="1:7" ht="17.25" customHeight="1" x14ac:dyDescent="0.25">
      <c r="A20" s="4" t="s">
        <v>104</v>
      </c>
      <c r="B20" s="4"/>
      <c r="C20" s="4" t="s">
        <v>105</v>
      </c>
      <c r="D20" s="33" t="s">
        <v>106</v>
      </c>
      <c r="E20" s="30">
        <v>-4.38</v>
      </c>
      <c r="F20" s="31">
        <v>380</v>
      </c>
      <c r="G20" s="7">
        <f>E20*F20</f>
        <v>-1664.3999999999999</v>
      </c>
    </row>
    <row r="21" spans="1:7" ht="17.25" customHeight="1" x14ac:dyDescent="0.25">
      <c r="A21" s="4" t="s">
        <v>107</v>
      </c>
      <c r="B21" s="4"/>
      <c r="C21" s="4" t="s">
        <v>108</v>
      </c>
      <c r="D21" s="33" t="s">
        <v>106</v>
      </c>
      <c r="E21" s="30">
        <v>-3.5</v>
      </c>
      <c r="F21" s="31">
        <v>258</v>
      </c>
      <c r="G21" s="7">
        <f>E21*F21</f>
        <v>-903</v>
      </c>
    </row>
    <row r="22" spans="1:7" ht="17.25" customHeight="1" x14ac:dyDescent="0.25">
      <c r="A22" s="4" t="s">
        <v>109</v>
      </c>
      <c r="B22" s="4"/>
      <c r="C22" s="4" t="s">
        <v>110</v>
      </c>
      <c r="D22" s="33" t="s">
        <v>106</v>
      </c>
      <c r="E22" s="30">
        <v>-0.88</v>
      </c>
      <c r="F22" s="31">
        <v>1065</v>
      </c>
      <c r="G22" s="7">
        <f>E22*F22</f>
        <v>-937.2</v>
      </c>
    </row>
    <row r="23" spans="1:7" ht="17.25" customHeight="1" x14ac:dyDescent="0.25">
      <c r="A23" s="4" t="s">
        <v>113</v>
      </c>
      <c r="B23" s="4"/>
      <c r="C23" s="4" t="s">
        <v>114</v>
      </c>
      <c r="D23" s="33" t="s">
        <v>19</v>
      </c>
      <c r="E23" s="30">
        <v>-7</v>
      </c>
      <c r="F23" s="31">
        <v>3300</v>
      </c>
      <c r="G23" s="7">
        <f>E23*F23</f>
        <v>-23100</v>
      </c>
    </row>
    <row r="24" spans="1:7" x14ac:dyDescent="0.25">
      <c r="A24" s="12"/>
      <c r="B24" s="10"/>
      <c r="C24" s="11"/>
      <c r="D24" s="40" t="s">
        <v>112</v>
      </c>
      <c r="E24" s="41"/>
      <c r="F24" s="42"/>
      <c r="G24" s="9">
        <f>SUM(G20:G23)</f>
        <v>-26604.6</v>
      </c>
    </row>
    <row r="25" spans="1:7" x14ac:dyDescent="0.25">
      <c r="D25" s="34"/>
      <c r="E25" s="34"/>
      <c r="F25" s="34"/>
    </row>
    <row r="26" spans="1:7" x14ac:dyDescent="0.25">
      <c r="B26" s="13" t="s">
        <v>25</v>
      </c>
      <c r="C26" s="13" t="s">
        <v>26</v>
      </c>
      <c r="D26" s="35"/>
      <c r="E26" s="36"/>
      <c r="F26" s="36"/>
      <c r="G26" s="22"/>
    </row>
    <row r="27" spans="1:7" s="23" customFormat="1" ht="12.75" x14ac:dyDescent="0.2">
      <c r="A27" s="39" t="s">
        <v>43</v>
      </c>
      <c r="B27" s="39" t="s">
        <v>0</v>
      </c>
      <c r="C27" s="39" t="s">
        <v>2</v>
      </c>
      <c r="D27" s="39" t="s">
        <v>3</v>
      </c>
      <c r="E27" s="39" t="s">
        <v>4</v>
      </c>
      <c r="F27" s="39" t="s">
        <v>5</v>
      </c>
      <c r="G27" s="39"/>
    </row>
    <row r="28" spans="1:7" s="23" customFormat="1" ht="12.75" x14ac:dyDescent="0.2">
      <c r="A28" s="39"/>
      <c r="B28" s="39"/>
      <c r="C28" s="39"/>
      <c r="D28" s="39"/>
      <c r="E28" s="39"/>
      <c r="F28" s="24" t="s">
        <v>6</v>
      </c>
      <c r="G28" s="24" t="s">
        <v>7</v>
      </c>
    </row>
    <row r="29" spans="1:7" x14ac:dyDescent="0.25">
      <c r="A29" s="18"/>
      <c r="B29" s="18"/>
      <c r="C29" s="18" t="s">
        <v>44</v>
      </c>
      <c r="D29" s="18"/>
      <c r="E29" s="19"/>
      <c r="F29" s="18"/>
      <c r="G29" s="19"/>
    </row>
    <row r="30" spans="1:7" x14ac:dyDescent="0.25">
      <c r="A30" s="4">
        <v>1</v>
      </c>
      <c r="B30" s="4" t="s">
        <v>45</v>
      </c>
      <c r="C30" s="4" t="s">
        <v>90</v>
      </c>
      <c r="D30" s="4" t="s">
        <v>46</v>
      </c>
      <c r="E30" s="5">
        <v>-1</v>
      </c>
      <c r="F30" s="6">
        <v>7000</v>
      </c>
      <c r="G30" s="7">
        <f>ROUND((F30*E30),2)</f>
        <v>-7000</v>
      </c>
    </row>
    <row r="31" spans="1:7" hidden="1" x14ac:dyDescent="0.25">
      <c r="A31" s="1"/>
      <c r="B31" s="1"/>
      <c r="C31" s="20" t="s">
        <v>47</v>
      </c>
      <c r="D31" s="1"/>
      <c r="E31" s="1"/>
      <c r="F31" s="1"/>
      <c r="G31" s="1"/>
    </row>
    <row r="32" spans="1:7" hidden="1" x14ac:dyDescent="0.25">
      <c r="A32" s="1"/>
      <c r="B32" s="1"/>
      <c r="C32" s="20" t="s">
        <v>48</v>
      </c>
      <c r="D32" s="1"/>
      <c r="E32" s="1"/>
      <c r="F32" s="1"/>
      <c r="G32" s="1"/>
    </row>
    <row r="33" spans="1:7" x14ac:dyDescent="0.25">
      <c r="A33" s="4">
        <v>2</v>
      </c>
      <c r="B33" s="4" t="s">
        <v>49</v>
      </c>
      <c r="C33" s="4" t="s">
        <v>91</v>
      </c>
      <c r="D33" s="4" t="s">
        <v>46</v>
      </c>
      <c r="E33" s="5">
        <v>-1</v>
      </c>
      <c r="F33" s="6">
        <v>25000</v>
      </c>
      <c r="G33" s="7">
        <f>ROUND((F33*E33),2)</f>
        <v>-25000</v>
      </c>
    </row>
    <row r="34" spans="1:7" hidden="1" x14ac:dyDescent="0.25">
      <c r="A34" s="1"/>
      <c r="B34" s="1"/>
      <c r="C34" s="20" t="s">
        <v>47</v>
      </c>
      <c r="D34" s="1"/>
      <c r="E34" s="1"/>
      <c r="F34" s="1"/>
      <c r="G34" s="1"/>
    </row>
    <row r="35" spans="1:7" hidden="1" x14ac:dyDescent="0.25">
      <c r="A35" s="1"/>
      <c r="B35" s="1"/>
      <c r="C35" s="20" t="s">
        <v>50</v>
      </c>
      <c r="D35" s="1"/>
      <c r="E35" s="1"/>
      <c r="F35" s="1"/>
      <c r="G35" s="1"/>
    </row>
    <row r="36" spans="1:7" x14ac:dyDescent="0.25">
      <c r="A36" s="21"/>
      <c r="B36" s="21"/>
      <c r="C36" s="21" t="s">
        <v>44</v>
      </c>
      <c r="D36" s="21"/>
      <c r="E36" s="21"/>
      <c r="F36" s="21"/>
      <c r="G36" s="21">
        <f>SUM(G30:G35)</f>
        <v>-32000</v>
      </c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8"/>
      <c r="B38" s="18"/>
      <c r="C38" s="18" t="s">
        <v>51</v>
      </c>
      <c r="D38" s="18"/>
      <c r="E38" s="19"/>
      <c r="F38" s="18"/>
      <c r="G38" s="19"/>
    </row>
    <row r="39" spans="1:7" x14ac:dyDescent="0.25">
      <c r="A39" s="4">
        <v>3</v>
      </c>
      <c r="B39" s="4" t="s">
        <v>52</v>
      </c>
      <c r="C39" s="4" t="s">
        <v>92</v>
      </c>
      <c r="D39" s="4" t="s">
        <v>32</v>
      </c>
      <c r="E39" s="5">
        <v>-1.494</v>
      </c>
      <c r="F39" s="6">
        <v>6030</v>
      </c>
      <c r="G39" s="7">
        <f>ROUND((F39*E39),2)</f>
        <v>-9008.82</v>
      </c>
    </row>
    <row r="40" spans="1:7" hidden="1" x14ac:dyDescent="0.25">
      <c r="A40" s="1"/>
      <c r="B40" s="1"/>
      <c r="C40" s="20" t="s">
        <v>53</v>
      </c>
      <c r="D40" s="1"/>
      <c r="E40" s="1"/>
      <c r="F40" s="1"/>
      <c r="G40" s="1"/>
    </row>
    <row r="41" spans="1:7" ht="63.75" hidden="1" x14ac:dyDescent="0.25">
      <c r="A41" s="1"/>
      <c r="B41" s="1"/>
      <c r="C41" s="20" t="s">
        <v>54</v>
      </c>
      <c r="D41" s="1"/>
      <c r="E41" s="1"/>
      <c r="F41" s="1"/>
      <c r="G41" s="1"/>
    </row>
    <row r="42" spans="1:7" x14ac:dyDescent="0.25">
      <c r="A42" s="4">
        <v>4</v>
      </c>
      <c r="B42" s="4" t="s">
        <v>55</v>
      </c>
      <c r="C42" s="4" t="s">
        <v>93</v>
      </c>
      <c r="D42" s="4" t="s">
        <v>32</v>
      </c>
      <c r="E42" s="5">
        <v>-1.512</v>
      </c>
      <c r="F42" s="6">
        <v>6210</v>
      </c>
      <c r="G42" s="7">
        <f>ROUND((F42*E42),2)</f>
        <v>-9389.52</v>
      </c>
    </row>
    <row r="43" spans="1:7" hidden="1" x14ac:dyDescent="0.25">
      <c r="A43" s="1"/>
      <c r="B43" s="1"/>
      <c r="C43" s="20" t="s">
        <v>56</v>
      </c>
      <c r="D43" s="1"/>
      <c r="E43" s="1"/>
      <c r="F43" s="1"/>
      <c r="G43" s="1"/>
    </row>
    <row r="44" spans="1:7" ht="63.75" hidden="1" x14ac:dyDescent="0.25">
      <c r="A44" s="1"/>
      <c r="B44" s="1"/>
      <c r="C44" s="20" t="s">
        <v>54</v>
      </c>
      <c r="D44" s="1"/>
      <c r="E44" s="1"/>
      <c r="F44" s="1"/>
      <c r="G44" s="1"/>
    </row>
    <row r="45" spans="1:7" x14ac:dyDescent="0.25">
      <c r="A45" s="21"/>
      <c r="B45" s="21"/>
      <c r="C45" s="21" t="s">
        <v>51</v>
      </c>
      <c r="D45" s="21"/>
      <c r="E45" s="21"/>
      <c r="F45" s="21"/>
      <c r="G45" s="21">
        <f>SUM(G39:G44)</f>
        <v>-18398.34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8"/>
      <c r="B47" s="18"/>
      <c r="C47" s="18" t="s">
        <v>57</v>
      </c>
      <c r="D47" s="18"/>
      <c r="E47" s="19"/>
      <c r="F47" s="18"/>
      <c r="G47" s="19"/>
    </row>
    <row r="48" spans="1:7" x14ac:dyDescent="0.25">
      <c r="A48" s="4">
        <v>5</v>
      </c>
      <c r="B48" s="4" t="s">
        <v>58</v>
      </c>
      <c r="C48" s="4" t="s">
        <v>59</v>
      </c>
      <c r="D48" s="4" t="s">
        <v>60</v>
      </c>
      <c r="E48" s="5">
        <v>-24.9</v>
      </c>
      <c r="F48" s="6">
        <v>1125</v>
      </c>
      <c r="G48" s="7">
        <f>ROUND((F48*E48),2)</f>
        <v>-28012.5</v>
      </c>
    </row>
    <row r="49" spans="1:7" hidden="1" x14ac:dyDescent="0.25">
      <c r="A49" s="1"/>
      <c r="B49" s="1"/>
      <c r="C49" s="20" t="s">
        <v>61</v>
      </c>
      <c r="D49" s="1"/>
      <c r="E49" s="1"/>
      <c r="F49" s="1"/>
      <c r="G49" s="1"/>
    </row>
    <row r="50" spans="1:7" ht="140.25" hidden="1" x14ac:dyDescent="0.25">
      <c r="A50" s="1"/>
      <c r="B50" s="1"/>
      <c r="C50" s="20" t="s">
        <v>62</v>
      </c>
      <c r="D50" s="1"/>
      <c r="E50" s="1"/>
      <c r="F50" s="1"/>
      <c r="G50" s="1"/>
    </row>
    <row r="51" spans="1:7" x14ac:dyDescent="0.25">
      <c r="A51" s="21"/>
      <c r="B51" s="21"/>
      <c r="C51" s="21" t="s">
        <v>57</v>
      </c>
      <c r="D51" s="21"/>
      <c r="E51" s="21"/>
      <c r="F51" s="21"/>
      <c r="G51" s="21">
        <f>SUM(G48:G50)</f>
        <v>-28012.5</v>
      </c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8"/>
      <c r="B53" s="18"/>
      <c r="C53" s="18" t="s">
        <v>63</v>
      </c>
      <c r="D53" s="18"/>
      <c r="E53" s="19"/>
      <c r="F53" s="18"/>
      <c r="G53" s="19"/>
    </row>
    <row r="54" spans="1:7" x14ac:dyDescent="0.25">
      <c r="A54" s="4">
        <v>6</v>
      </c>
      <c r="B54" s="4" t="s">
        <v>64</v>
      </c>
      <c r="C54" s="4" t="s">
        <v>65</v>
      </c>
      <c r="D54" s="4" t="s">
        <v>60</v>
      </c>
      <c r="E54" s="5">
        <v>-20.100000000000001</v>
      </c>
      <c r="F54" s="6">
        <v>1071</v>
      </c>
      <c r="G54" s="7">
        <f>ROUND((F54*E54),2)</f>
        <v>-21527.1</v>
      </c>
    </row>
    <row r="55" spans="1:7" hidden="1" x14ac:dyDescent="0.25">
      <c r="A55" s="1"/>
      <c r="B55" s="1"/>
      <c r="C55" s="20" t="s">
        <v>66</v>
      </c>
      <c r="D55" s="1"/>
      <c r="E55" s="1"/>
      <c r="F55" s="1"/>
      <c r="G55" s="1"/>
    </row>
    <row r="56" spans="1:7" ht="204" hidden="1" x14ac:dyDescent="0.25">
      <c r="A56" s="1"/>
      <c r="B56" s="1"/>
      <c r="C56" s="20" t="s">
        <v>67</v>
      </c>
      <c r="D56" s="1"/>
      <c r="E56" s="1"/>
      <c r="F56" s="1"/>
      <c r="G56" s="1"/>
    </row>
    <row r="57" spans="1:7" x14ac:dyDescent="0.25">
      <c r="A57" s="4">
        <v>7</v>
      </c>
      <c r="B57" s="4" t="s">
        <v>68</v>
      </c>
      <c r="C57" s="4" t="s">
        <v>69</v>
      </c>
      <c r="D57" s="4" t="s">
        <v>60</v>
      </c>
      <c r="E57" s="5">
        <v>-40.200000000000003</v>
      </c>
      <c r="F57" s="6">
        <v>549</v>
      </c>
      <c r="G57" s="7">
        <f>ROUND((F57*E57),2)</f>
        <v>-22069.8</v>
      </c>
    </row>
    <row r="58" spans="1:7" hidden="1" x14ac:dyDescent="0.25">
      <c r="A58" s="1"/>
      <c r="B58" s="1"/>
      <c r="C58" s="20" t="s">
        <v>70</v>
      </c>
      <c r="D58" s="1"/>
      <c r="E58" s="1"/>
      <c r="F58" s="1"/>
      <c r="G58" s="1"/>
    </row>
    <row r="59" spans="1:7" ht="38.25" hidden="1" x14ac:dyDescent="0.25">
      <c r="A59" s="1"/>
      <c r="B59" s="1"/>
      <c r="C59" s="20" t="s">
        <v>71</v>
      </c>
      <c r="D59" s="1"/>
      <c r="E59" s="1"/>
      <c r="F59" s="1"/>
      <c r="G59" s="1"/>
    </row>
    <row r="60" spans="1:7" x14ac:dyDescent="0.25">
      <c r="A60" s="21"/>
      <c r="B60" s="21"/>
      <c r="C60" s="21" t="s">
        <v>63</v>
      </c>
      <c r="D60" s="21"/>
      <c r="E60" s="21"/>
      <c r="F60" s="21"/>
      <c r="G60" s="21">
        <f>SUM(G54:G59)</f>
        <v>-43596.899999999994</v>
      </c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8"/>
      <c r="B62" s="18"/>
      <c r="C62" s="18" t="s">
        <v>72</v>
      </c>
      <c r="D62" s="18"/>
      <c r="E62" s="19"/>
      <c r="F62" s="18"/>
      <c r="G62" s="19"/>
    </row>
    <row r="63" spans="1:7" x14ac:dyDescent="0.25">
      <c r="A63" s="4">
        <v>8</v>
      </c>
      <c r="B63" s="4" t="s">
        <v>73</v>
      </c>
      <c r="C63" s="4" t="s">
        <v>94</v>
      </c>
      <c r="D63" s="4" t="s">
        <v>36</v>
      </c>
      <c r="E63" s="5">
        <v>-2</v>
      </c>
      <c r="F63" s="6">
        <v>8910</v>
      </c>
      <c r="G63" s="7">
        <f>ROUND((F63*E63),2)</f>
        <v>-17820</v>
      </c>
    </row>
    <row r="64" spans="1:7" hidden="1" x14ac:dyDescent="0.25">
      <c r="A64" s="1"/>
      <c r="B64" s="1"/>
      <c r="C64" s="20" t="s">
        <v>74</v>
      </c>
      <c r="D64" s="1"/>
      <c r="E64" s="1"/>
      <c r="F64" s="1"/>
      <c r="G64" s="1"/>
    </row>
    <row r="65" spans="1:7" ht="63.75" hidden="1" x14ac:dyDescent="0.25">
      <c r="A65" s="1"/>
      <c r="B65" s="1"/>
      <c r="C65" s="20" t="s">
        <v>75</v>
      </c>
      <c r="D65" s="1"/>
      <c r="E65" s="1"/>
      <c r="F65" s="1"/>
      <c r="G65" s="1"/>
    </row>
    <row r="66" spans="1:7" x14ac:dyDescent="0.25">
      <c r="A66" s="4">
        <v>9</v>
      </c>
      <c r="B66" s="4" t="s">
        <v>76</v>
      </c>
      <c r="C66" s="4" t="s">
        <v>95</v>
      </c>
      <c r="D66" s="4" t="s">
        <v>77</v>
      </c>
      <c r="E66" s="5">
        <v>-2</v>
      </c>
      <c r="F66" s="6">
        <v>3150</v>
      </c>
      <c r="G66" s="7">
        <f>ROUND((F66*E66),2)</f>
        <v>-6300</v>
      </c>
    </row>
    <row r="67" spans="1:7" hidden="1" x14ac:dyDescent="0.25">
      <c r="A67" s="1"/>
      <c r="B67" s="1"/>
      <c r="C67" s="20" t="s">
        <v>78</v>
      </c>
      <c r="D67" s="1"/>
      <c r="E67" s="1"/>
      <c r="F67" s="1"/>
      <c r="G67" s="1"/>
    </row>
    <row r="68" spans="1:7" ht="25.5" hidden="1" x14ac:dyDescent="0.25">
      <c r="A68" s="1"/>
      <c r="B68" s="1"/>
      <c r="C68" s="20" t="s">
        <v>79</v>
      </c>
      <c r="D68" s="1"/>
      <c r="E68" s="1"/>
      <c r="F68" s="1"/>
      <c r="G68" s="1"/>
    </row>
    <row r="69" spans="1:7" ht="15" customHeight="1" x14ac:dyDescent="0.25">
      <c r="A69" s="4">
        <v>10</v>
      </c>
      <c r="B69" s="4" t="s">
        <v>80</v>
      </c>
      <c r="C69" s="4" t="s">
        <v>81</v>
      </c>
      <c r="D69" s="4" t="s">
        <v>77</v>
      </c>
      <c r="E69" s="5">
        <v>-2</v>
      </c>
      <c r="F69" s="6">
        <v>4670</v>
      </c>
      <c r="G69" s="7">
        <f>ROUND((F69*E69),2)</f>
        <v>-9340</v>
      </c>
    </row>
    <row r="70" spans="1:7" hidden="1" x14ac:dyDescent="0.25">
      <c r="A70" s="1"/>
      <c r="B70" s="1"/>
      <c r="C70" s="20" t="s">
        <v>78</v>
      </c>
      <c r="D70" s="1"/>
      <c r="E70" s="1"/>
      <c r="F70" s="1"/>
      <c r="G70" s="1"/>
    </row>
    <row r="71" spans="1:7" ht="25.5" hidden="1" x14ac:dyDescent="0.25">
      <c r="A71" s="1"/>
      <c r="B71" s="1"/>
      <c r="C71" s="20" t="s">
        <v>82</v>
      </c>
      <c r="D71" s="1"/>
      <c r="E71" s="1"/>
      <c r="F71" s="1"/>
      <c r="G71" s="1"/>
    </row>
    <row r="72" spans="1:7" x14ac:dyDescent="0.25">
      <c r="A72" s="4">
        <v>11</v>
      </c>
      <c r="B72" s="4" t="s">
        <v>83</v>
      </c>
      <c r="C72" s="4" t="s">
        <v>84</v>
      </c>
      <c r="D72" s="4" t="s">
        <v>60</v>
      </c>
      <c r="E72" s="5">
        <v>-3.78</v>
      </c>
      <c r="F72" s="6">
        <v>1450</v>
      </c>
      <c r="G72" s="7">
        <f>ROUND((F72*E72),2)</f>
        <v>-5481</v>
      </c>
    </row>
    <row r="73" spans="1:7" hidden="1" x14ac:dyDescent="0.25">
      <c r="A73" s="1"/>
      <c r="B73" s="1"/>
      <c r="C73" s="20" t="s">
        <v>85</v>
      </c>
      <c r="D73" s="1"/>
      <c r="E73" s="1"/>
      <c r="F73" s="1"/>
      <c r="G73" s="1"/>
    </row>
    <row r="74" spans="1:7" hidden="1" x14ac:dyDescent="0.25">
      <c r="A74" s="1"/>
      <c r="B74" s="1"/>
      <c r="C74" s="20" t="s">
        <v>86</v>
      </c>
      <c r="D74" s="1"/>
      <c r="E74" s="1"/>
      <c r="F74" s="1"/>
      <c r="G74" s="1"/>
    </row>
    <row r="75" spans="1:7" x14ac:dyDescent="0.25">
      <c r="A75" s="4">
        <v>12</v>
      </c>
      <c r="B75" s="4" t="s">
        <v>87</v>
      </c>
      <c r="C75" s="4" t="s">
        <v>96</v>
      </c>
      <c r="D75" s="4" t="s">
        <v>60</v>
      </c>
      <c r="E75" s="5">
        <v>-24.9</v>
      </c>
      <c r="F75" s="6">
        <v>945</v>
      </c>
      <c r="G75" s="7">
        <f>ROUND((F75*E75),2)</f>
        <v>-23530.5</v>
      </c>
    </row>
    <row r="76" spans="1:7" hidden="1" x14ac:dyDescent="0.25">
      <c r="A76" s="1"/>
      <c r="B76" s="1"/>
      <c r="C76" s="20" t="s">
        <v>88</v>
      </c>
      <c r="D76" s="1"/>
      <c r="E76" s="1"/>
      <c r="F76" s="1"/>
      <c r="G76" s="1"/>
    </row>
    <row r="77" spans="1:7" ht="76.5" hidden="1" x14ac:dyDescent="0.25">
      <c r="A77" s="1"/>
      <c r="B77" s="1"/>
      <c r="C77" s="20" t="s">
        <v>89</v>
      </c>
      <c r="D77" s="1"/>
      <c r="E77" s="1"/>
      <c r="F77" s="1"/>
      <c r="G77" s="1"/>
    </row>
    <row r="78" spans="1:7" x14ac:dyDescent="0.25">
      <c r="A78" s="21"/>
      <c r="B78" s="21"/>
      <c r="C78" s="21" t="s">
        <v>72</v>
      </c>
      <c r="D78" s="21"/>
      <c r="E78" s="21"/>
      <c r="F78" s="21"/>
      <c r="G78" s="21">
        <f>SUM(G63:G77)</f>
        <v>-62471.5</v>
      </c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2"/>
      <c r="B80" s="10"/>
      <c r="C80" s="11"/>
      <c r="D80" s="43" t="s">
        <v>28</v>
      </c>
      <c r="E80" s="44"/>
      <c r="F80" s="45"/>
      <c r="G80" s="9">
        <f>G78+G60+G51+G45+G36</f>
        <v>-184479.24</v>
      </c>
    </row>
    <row r="81" spans="1:7" x14ac:dyDescent="0.25">
      <c r="B81" s="14"/>
      <c r="C81" s="14"/>
      <c r="D81" s="15"/>
      <c r="E81" s="15"/>
      <c r="F81" s="15"/>
      <c r="G81" s="16"/>
    </row>
    <row r="82" spans="1:7" x14ac:dyDescent="0.25">
      <c r="B82" s="13" t="s">
        <v>30</v>
      </c>
      <c r="C82" s="13" t="s">
        <v>31</v>
      </c>
      <c r="D82" s="15"/>
      <c r="E82" s="15"/>
      <c r="F82" s="15"/>
      <c r="G82" s="16"/>
    </row>
    <row r="83" spans="1:7" s="23" customFormat="1" ht="12.75" x14ac:dyDescent="0.2">
      <c r="A83" s="39" t="s">
        <v>0</v>
      </c>
      <c r="B83" s="39" t="s">
        <v>1</v>
      </c>
      <c r="C83" s="39" t="s">
        <v>2</v>
      </c>
      <c r="D83" s="39" t="s">
        <v>3</v>
      </c>
      <c r="E83" s="39" t="s">
        <v>4</v>
      </c>
      <c r="F83" s="39" t="s">
        <v>5</v>
      </c>
      <c r="G83" s="39"/>
    </row>
    <row r="84" spans="1:7" s="23" customFormat="1" ht="12.75" x14ac:dyDescent="0.2">
      <c r="A84" s="39"/>
      <c r="B84" s="39"/>
      <c r="C84" s="39"/>
      <c r="D84" s="39"/>
      <c r="E84" s="39"/>
      <c r="F84" s="24" t="s">
        <v>6</v>
      </c>
      <c r="G84" s="24" t="s">
        <v>7</v>
      </c>
    </row>
    <row r="85" spans="1:7" x14ac:dyDescent="0.25">
      <c r="A85" s="4">
        <v>966167</v>
      </c>
      <c r="B85" s="4"/>
      <c r="C85" s="4" t="s">
        <v>40</v>
      </c>
      <c r="D85" s="4" t="s">
        <v>32</v>
      </c>
      <c r="E85" s="5">
        <v>1.5</v>
      </c>
      <c r="F85" s="6">
        <v>6860</v>
      </c>
      <c r="G85" s="7">
        <f t="shared" ref="G85:G89" si="1">ROUND((F85*E85),2)</f>
        <v>10290</v>
      </c>
    </row>
    <row r="86" spans="1:7" x14ac:dyDescent="0.25">
      <c r="A86" s="4">
        <v>421325</v>
      </c>
      <c r="B86" s="4"/>
      <c r="C86" s="4" t="s">
        <v>39</v>
      </c>
      <c r="D86" s="4" t="s">
        <v>32</v>
      </c>
      <c r="E86" s="5">
        <v>1.5</v>
      </c>
      <c r="F86" s="6">
        <v>18940</v>
      </c>
      <c r="G86" s="7">
        <f t="shared" si="1"/>
        <v>28410</v>
      </c>
    </row>
    <row r="87" spans="1:7" x14ac:dyDescent="0.25">
      <c r="A87" s="4">
        <v>421366</v>
      </c>
      <c r="B87" s="4"/>
      <c r="C87" s="4" t="s">
        <v>41</v>
      </c>
      <c r="D87" s="4" t="s">
        <v>42</v>
      </c>
      <c r="E87" s="5">
        <v>0.06</v>
      </c>
      <c r="F87" s="6">
        <v>31000</v>
      </c>
      <c r="G87" s="7">
        <f t="shared" ref="G87" si="2">ROUND((F87*E87),2)</f>
        <v>1860</v>
      </c>
    </row>
    <row r="88" spans="1:7" x14ac:dyDescent="0.25">
      <c r="A88" s="8" t="s">
        <v>33</v>
      </c>
      <c r="B88" s="4"/>
      <c r="C88" s="4" t="s">
        <v>35</v>
      </c>
      <c r="D88" s="4" t="s">
        <v>36</v>
      </c>
      <c r="E88" s="5">
        <v>10</v>
      </c>
      <c r="F88" s="6">
        <v>178</v>
      </c>
      <c r="G88" s="7">
        <f t="shared" si="1"/>
        <v>1780</v>
      </c>
    </row>
    <row r="89" spans="1:7" x14ac:dyDescent="0.25">
      <c r="A89" s="8" t="s">
        <v>34</v>
      </c>
      <c r="B89" s="4"/>
      <c r="C89" s="4" t="s">
        <v>37</v>
      </c>
      <c r="D89" s="4" t="s">
        <v>36</v>
      </c>
      <c r="E89" s="5">
        <v>10</v>
      </c>
      <c r="F89" s="6">
        <v>217</v>
      </c>
      <c r="G89" s="7">
        <f t="shared" si="1"/>
        <v>2170</v>
      </c>
    </row>
    <row r="90" spans="1:7" x14ac:dyDescent="0.25">
      <c r="A90" s="12"/>
      <c r="B90" s="10"/>
      <c r="C90" s="11"/>
      <c r="D90" s="43" t="s">
        <v>38</v>
      </c>
      <c r="E90" s="44"/>
      <c r="F90" s="45"/>
      <c r="G90" s="9">
        <f>SUM(G83:G89)</f>
        <v>44510</v>
      </c>
    </row>
    <row r="91" spans="1:7" ht="15.75" thickBot="1" x14ac:dyDescent="0.3"/>
    <row r="92" spans="1:7" ht="15.75" thickBot="1" x14ac:dyDescent="0.3">
      <c r="A92" s="37" t="s">
        <v>17</v>
      </c>
      <c r="B92" s="38"/>
      <c r="C92" s="38"/>
      <c r="D92" s="38"/>
      <c r="E92" s="38"/>
      <c r="F92" s="38"/>
      <c r="G92" s="17">
        <f>G13+G80+G90+G17+G24</f>
        <v>-165534.94</v>
      </c>
    </row>
  </sheetData>
  <mergeCells count="24">
    <mergeCell ref="D24:F24"/>
    <mergeCell ref="F27:G27"/>
    <mergeCell ref="D80:F80"/>
    <mergeCell ref="A27:A28"/>
    <mergeCell ref="B27:B28"/>
    <mergeCell ref="C27:C28"/>
    <mergeCell ref="D27:D28"/>
    <mergeCell ref="E27:E28"/>
    <mergeCell ref="A92:F92"/>
    <mergeCell ref="A5:A6"/>
    <mergeCell ref="B5:B6"/>
    <mergeCell ref="C5:C6"/>
    <mergeCell ref="D5:D6"/>
    <mergeCell ref="E5:E6"/>
    <mergeCell ref="F5:G5"/>
    <mergeCell ref="D13:F13"/>
    <mergeCell ref="A83:A84"/>
    <mergeCell ref="B83:B84"/>
    <mergeCell ref="C83:C84"/>
    <mergeCell ref="D83:D84"/>
    <mergeCell ref="E83:E84"/>
    <mergeCell ref="F83:G83"/>
    <mergeCell ref="D90:F90"/>
    <mergeCell ref="D17:F17"/>
  </mergeCells>
  <printOptions horizontalCentered="1"/>
  <pageMargins left="0.39370078740157483" right="0.39370078740157483" top="0.78740157480314965" bottom="0.39370078740157483" header="0.31496062992125984" footer="0.31496062992125984"/>
  <pageSetup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Brychova Michaela</dc:creator>
  <cp:lastModifiedBy>Hadingerova Lenka</cp:lastModifiedBy>
  <cp:lastPrinted>2022-11-29T13:34:14Z</cp:lastPrinted>
  <dcterms:created xsi:type="dcterms:W3CDTF">2022-07-14T12:13:44Z</dcterms:created>
  <dcterms:modified xsi:type="dcterms:W3CDTF">2022-11-30T08:57:06Z</dcterms:modified>
</cp:coreProperties>
</file>