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.dvorak\Documents\PROJEKTY, ROZPOČTY\Oprava komunikací 2023\Chodník Ještědská a parkoviště 608\"/>
    </mc:Choice>
  </mc:AlternateContent>
  <xr:revisionPtr revIDLastSave="0" documentId="8_{3451D5D0-4C65-4084-A2ED-710DAA77740A}" xr6:coauthVersionLast="47" xr6:coauthVersionMax="47" xr10:uidLastSave="{00000000-0000-0000-0000-000000000000}"/>
  <bookViews>
    <workbookView xWindow="-120" yWindow="-120" windowWidth="19440" windowHeight="15000" xr2:uid="{92F81AEA-44CD-46B9-BE5B-5C179F37401B}"/>
  </bookViews>
  <sheets>
    <sheet name="SO 205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O12" i="1"/>
  <c r="P12" i="1" s="1"/>
  <c r="P18" i="1" s="1"/>
  <c r="H15" i="1"/>
  <c r="O15" i="1"/>
  <c r="P15" i="1" s="1"/>
  <c r="H18" i="1"/>
  <c r="H21" i="1"/>
  <c r="O21" i="1"/>
  <c r="P21" i="1"/>
  <c r="P27" i="1" s="1"/>
  <c r="H24" i="1"/>
  <c r="H27" i="1" s="1"/>
  <c r="O24" i="1"/>
  <c r="P24" i="1" s="1"/>
  <c r="H30" i="1"/>
  <c r="H33" i="1" s="1"/>
  <c r="O30" i="1"/>
  <c r="H36" i="1"/>
  <c r="O36" i="1"/>
  <c r="P36" i="1" s="1"/>
  <c r="H39" i="1"/>
  <c r="P39" i="1" s="1"/>
  <c r="O39" i="1"/>
  <c r="H45" i="1"/>
  <c r="H60" i="1" s="1"/>
  <c r="O45" i="1"/>
  <c r="P45" i="1" s="1"/>
  <c r="P60" i="1" s="1"/>
  <c r="H48" i="1"/>
  <c r="O48" i="1"/>
  <c r="P48" i="1"/>
  <c r="H51" i="1"/>
  <c r="O51" i="1"/>
  <c r="P51" i="1" s="1"/>
  <c r="H54" i="1"/>
  <c r="O54" i="1"/>
  <c r="P54" i="1"/>
  <c r="H57" i="1"/>
  <c r="O57" i="1"/>
  <c r="P57" i="1" s="1"/>
  <c r="H69" i="1"/>
  <c r="P69" i="1"/>
  <c r="P42" i="1" l="1"/>
  <c r="P30" i="1"/>
  <c r="P33" i="1" s="1"/>
  <c r="P62" i="1" s="1"/>
  <c r="P71" i="1" s="1"/>
  <c r="H42" i="1"/>
  <c r="H62" i="1" s="1"/>
  <c r="H71" i="1" s="1"/>
</calcChain>
</file>

<file path=xl/sharedStrings.xml><?xml version="1.0" encoding="utf-8"?>
<sst xmlns="http://schemas.openxmlformats.org/spreadsheetml/2006/main" count="132" uniqueCount="94">
  <si>
    <t>Celkem</t>
  </si>
  <si>
    <t>Méněpráce celkem</t>
  </si>
  <si>
    <t>Méněpráce</t>
  </si>
  <si>
    <t>Vícepráce celkem</t>
  </si>
  <si>
    <t>Vícepráce</t>
  </si>
  <si>
    <t>Ostatní ve výkazu nespecifikované práce</t>
  </si>
  <si>
    <t>C e l k e m</t>
  </si>
  <si>
    <t>Ostatní konstrukce a práce</t>
  </si>
  <si>
    <t>9</t>
  </si>
  <si>
    <t>- položka zahrnuje veškerou manipulaci s vybouranou sutí a hmotami včetně uložení na skládku. Nezahrnuje poplatek za skládku, který se vykazuje v položce 0141** (s výjimkou malého množství bouraného materiálu, kde je možné poplatek zahrnout do jednotkové ceny bourání – tento fakt musí být uveden v doplňujícím textu k položce)
- položka zahrnuje veškeré další práce plynoucí z technologického předpisu a z platných předpisů</t>
  </si>
  <si>
    <t>(1.0+6.3+1.0)*3.0=24.900 [A]</t>
  </si>
  <si>
    <t xml:space="preserve">M2        </t>
  </si>
  <si>
    <t>ODSTRANĚNÍ MOSTNÍ IZOLACE
včetně odvozu na skládku a skládkovného</t>
  </si>
  <si>
    <t/>
  </si>
  <si>
    <t>97817</t>
  </si>
  <si>
    <t>položka zahrnuje očištění předepsaným způsobem včetně odklizení vzniklého odpadu</t>
  </si>
  <si>
    <t>římsy 2*(0.3*6.3)=3.780 [A]</t>
  </si>
  <si>
    <t>OČIŠTĚNÍ BETON KONSTR OD VEGETACE</t>
  </si>
  <si>
    <t>93852</t>
  </si>
  <si>
    <t>položka zahrnuje:
- dodávku a montáž značek v požadovaném provedení</t>
  </si>
  <si>
    <t>2=2.000 [A]</t>
  </si>
  <si>
    <t xml:space="preserve">KUS       </t>
  </si>
  <si>
    <t>DOPRAVNÍ ZNAČKY ZÁKLADNÍ VELIKOSTI OCELOVÉ NEREFLEXNÍ - DOD A MONTÁŽ</t>
  </si>
  <si>
    <t>914111</t>
  </si>
  <si>
    <t>položka zahrnuje štítek s evidenčním číslem mostu, sloupek dopravní značky včetně osazení a nutných zemních prací a zabetonování</t>
  </si>
  <si>
    <t>EVIDENČNÍ ČÍSLO MOSTU
tabulka s ev.číslem mostu, včetně osazení</t>
  </si>
  <si>
    <t>91355</t>
  </si>
  <si>
    <t>položka zahrnuje:
dodání zábradlí včetně předepsané povrchové úpravy
kotvení sloupků, t.j. kotevní desky, šrouby z nerez oceli, vrty a zálivku, pokud zadávací dokumentace nestanoví jinak
případné nivelační hmoty pod kotevní desky</t>
  </si>
  <si>
    <t>odhad 2.0=2.000 [A]</t>
  </si>
  <si>
    <t xml:space="preserve">M         </t>
  </si>
  <si>
    <t>ZÁBRADLÍ MOSTNÍ SE SVISLOU VÝPLNÍ - DODÁVKA A MONTÁŽ
oprava stávajícího zábradlí</t>
  </si>
  <si>
    <t>9112B1</t>
  </si>
  <si>
    <t>Přidružená stavební výroba</t>
  </si>
  <si>
    <t>7</t>
  </si>
  <si>
    <t>položka zahrnuje:
- dodání  předepsaného ochranného materiálu
- zřízení ochrany izolace</t>
  </si>
  <si>
    <t>2*(0.2+6.3+0.2)*3.0=40.200 [A]</t>
  </si>
  <si>
    <t>OCHRANA IZOLACE NA POVRCHU TEXTILIÍ</t>
  </si>
  <si>
    <t>711509</t>
  </si>
  <si>
    <t>položka zahrnuje:
- dodání  předepsaného izolačního materiálu
- očištění a ošetření podkladu, zadávací dokumentace může zahrnout i případné vyspravení
- zřízení izolace jako kompletního povlaku, případně komplet. soustavy nebo systému podle příslušného  technolog. předpisu
- zřízení izolace i jednotlivých vrstev po etapách, včetně pracovních spár a spojů
- úprava u okrajů, rohů, hran, dilatačních i pracovních spojů, kotev, obrubníků, dilatačních zařízení, odvodnění, otvorů, neizolovaných míst a pod.
- zajištění odvodnění povrchu izolace, včetně odvodnění nejnižších míst, pokud dokumentace pro zadání stavby nestanoví jinak
- ochrana izolace do doby zřízení definitivní ochranné vrstvy nebo konstrukce
- úprava, očištění a ošetření prostoru kolem izolace
- provedení požadovaných zkoušek
- nezahrnuje ochranné vrstvy, např. litý asfalt, asfaltový beton
v této položce se vykáže i izolace rámových konstrukcí (mosty, propusty, kolektory)</t>
  </si>
  <si>
    <t>(0.2+6.3+0.2)*3.0=20.100 [A]</t>
  </si>
  <si>
    <t>IZOLACE MOSTOVEK CELOPLOŠ POLYMERNÍ</t>
  </si>
  <si>
    <t>711415</t>
  </si>
  <si>
    <t>Komunikace</t>
  </si>
  <si>
    <t>5</t>
  </si>
  <si>
    <t>- dodání dlažebního materiálu v požadované kvalitě, dodání materiálu pro předepsanou výplň spar
- očištění podkladu
- uložení dlažby dle předepsaného technologického předpisu včetně předepsané výplně spar
- zřízení vrstvy bez rozlišení šířky, pokládání vrstvy po etapách 
- úpravu napojení, ukončení podél obrubníků, dilatačních zařízení, odvodňovacích proužků, odvodňovačů, vpustí, šachet a pod., nestanoví-li zadávací dokumentace jinak
- nezahrnuje postřiky, nátěry
- nezahrnuje těsnění podél obrubníků, dilatačních zařízení, odvodňovacích proužků, odvodňovačů, vpustí, šachet a pod.</t>
  </si>
  <si>
    <t>bet. zámkové dlažby (1.0+6.3+1.0)*3.0=24.900 [A]</t>
  </si>
  <si>
    <t>KRYTY Z BETON DLAŽDIC SE ZÁMKEM ŠEDÝCH TL 60MM BEZ LOŽE</t>
  </si>
  <si>
    <t>582601</t>
  </si>
  <si>
    <t>Zemní práce</t>
  </si>
  <si>
    <t>1</t>
  </si>
  <si>
    <t>Položka zahrnuje veškerou manipulaci s vybouranou sutí a s vybouranými hmotami vč. uložení na skládku. Nezahrnuje poplatek za skládku, který se vykazuje v položce 0141** (s výjimkou malého množství bouraného materiálu, kde je možné poplatek zahrnout do jednotkové ceny bourání – tento fakt musí být uveden v doplňujícím textu k položce).</t>
  </si>
  <si>
    <t>(odhad) 6.3*3.0*0.08=1.512 [A]</t>
  </si>
  <si>
    <t xml:space="preserve">M3        </t>
  </si>
  <si>
    <t>ODSTRAN PODKLADU ZPEVNĚNÝCH PLOCH Z BETONU, ODVOZ DO 20KM
včetně odvozu na skládku a skládkovného</t>
  </si>
  <si>
    <t>113358</t>
  </si>
  <si>
    <t>bet. zámkové dlažby (1.0+6.3+1.0)*3.0*0.06=1.494 [A]</t>
  </si>
  <si>
    <t>ODSTRANĚNÍ KRYTU ZPEVNĚNÝCH PLOCH Z BETONU
včetně odvozu do meziskladu, příp. na skládku + vč. skládkovného</t>
  </si>
  <si>
    <t>11315</t>
  </si>
  <si>
    <t>Všeobecné konstrukce a práce</t>
  </si>
  <si>
    <t>0</t>
  </si>
  <si>
    <t>zahrnuje veškeré náklady spojené s objednatelem požadovanými pracemi</t>
  </si>
  <si>
    <t>1=1.000 [A]</t>
  </si>
  <si>
    <t xml:space="preserve">KPL       </t>
  </si>
  <si>
    <t>OSTATNÍ POŽADAVKY - POSUDKY, KONTROLY, REVIZNÍ ZPRÁVY
statický přepočet zatížitelnosti</t>
  </si>
  <si>
    <t>02950</t>
  </si>
  <si>
    <t>zahrnuje veškeré náklady spojené s objednatelem požadovanými zařízeními</t>
  </si>
  <si>
    <t xml:space="preserve">POMOC PRÁCE ZŘÍZ NEBO ZAJIŠŤ REGULACI A OCHRANU DOPRAVY
Zahrnuje kompletní dopravně inženýrská opatření v průběhu stavebních prací, včetně osazení, údržby během stavby, přesunů a odvoz provizorního dopravního značení. </t>
  </si>
  <si>
    <t>02720</t>
  </si>
  <si>
    <t>8</t>
  </si>
  <si>
    <t>6</t>
  </si>
  <si>
    <t>4</t>
  </si>
  <si>
    <t>3</t>
  </si>
  <si>
    <t>2</t>
  </si>
  <si>
    <t>DPH</t>
  </si>
  <si>
    <t>celkem</t>
  </si>
  <si>
    <t>jednotková</t>
  </si>
  <si>
    <t>Sazba</t>
  </si>
  <si>
    <t>CENA</t>
  </si>
  <si>
    <t>Počet
jednotek</t>
  </si>
  <si>
    <t>jednotka</t>
  </si>
  <si>
    <t>Název položky</t>
  </si>
  <si>
    <t>Varianta
položky</t>
  </si>
  <si>
    <t>Kód
položky</t>
  </si>
  <si>
    <t>Poř.
č.pol.</t>
  </si>
  <si>
    <t>L-05 Lávka u náměstí Míru</t>
  </si>
  <si>
    <t>SO 205</t>
  </si>
  <si>
    <t>číslo a název rozpočtu:</t>
  </si>
  <si>
    <t>číslo a název SO</t>
  </si>
  <si>
    <t>Rychnov u Jablonce n.N. - běžná údržba</t>
  </si>
  <si>
    <t>21-036</t>
  </si>
  <si>
    <t>Stavba</t>
  </si>
  <si>
    <t>Příloha k formuláři pro ocenění nabídky</t>
  </si>
  <si>
    <t>Firma: RAL Projekt s.r.o.</t>
  </si>
  <si>
    <t>Aspe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</si>
</sst>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0.00"/>
    <numFmt numFmtId="165" formatCode="###\ ###\ ###\ ##0.000"/>
  </numFmts>
  <fonts count="4" x14ac:knownFonts="1">
    <font>
      <sz val="10"/>
      <name val="Arial"/>
    </font>
    <font>
      <b/>
      <sz val="10"/>
      <name val="Arial"/>
    </font>
    <font>
      <sz val="11"/>
      <name val="Arial"/>
    </font>
    <font>
      <b/>
      <sz val="11"/>
      <name val="Arial"/>
    </font>
  </fonts>
  <fills count="3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164" fontId="1" fillId="2" borderId="0" xfId="0" applyNumberFormat="1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 shrinkToFit="1"/>
    </xf>
    <xf numFmtId="164" fontId="0" fillId="0" borderId="1" xfId="0" applyNumberFormat="1" applyBorder="1">
      <alignment vertical="center"/>
    </xf>
    <xf numFmtId="164" fontId="0" fillId="0" borderId="1" xfId="0" applyNumberFormat="1" applyBorder="1" applyProtection="1">
      <alignment vertical="center"/>
      <protection locked="0"/>
    </xf>
    <xf numFmtId="165" fontId="0" fillId="0" borderId="1" xfId="0" applyNumberFormat="1" applyBorder="1">
      <alignment vertical="center"/>
    </xf>
    <xf numFmtId="0" fontId="0" fillId="0" borderId="1" xfId="0" applyBorder="1" applyAlignment="1">
      <alignment vertical="center" wrapText="1"/>
    </xf>
    <xf numFmtId="0" fontId="1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.dvorak/Documents/PROJEKTY,%20ROZPO&#268;TY/Opravy%20komunikac&#237;%20a%20most&#367;%202022/rozpo&#269;ty%20-pracovn&#237;/Soupis%20prac&#237;_b&#283;&#382;n&#225;%20&#250;dr&#382;ba_ocen&#283;n&#253;_EXCEL%20most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"/>
      <sheetName val="SO 201"/>
      <sheetName val="SO 202"/>
      <sheetName val="SO 203"/>
      <sheetName val="SO 206"/>
      <sheetName val="SO 207"/>
      <sheetName val="SO 208"/>
      <sheetName val="SO 209"/>
    </sheetNames>
    <sheetDataSet>
      <sheetData sheetId="0">
        <row r="8">
          <cell r="H8">
            <v>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7D390-77F6-4DFD-9B2F-DE3302B9F9D1}">
  <dimension ref="A1:P71"/>
  <sheetViews>
    <sheetView tabSelected="1" zoomScaleNormal="100" workbookViewId="0">
      <pane ySplit="10" topLeftCell="A11" activePane="bottomLeft" state="frozen"/>
      <selection pane="bottomLeft" activeCell="A11" sqref="A11"/>
    </sheetView>
  </sheetViews>
  <sheetFormatPr defaultRowHeight="12.75" customHeight="1" x14ac:dyDescent="0.2"/>
  <cols>
    <col min="1" max="1" width="6.7109375" customWidth="1"/>
    <col min="2" max="2" width="15.7109375" customWidth="1"/>
    <col min="3" max="3" width="18.7109375" customWidth="1"/>
    <col min="4" max="4" width="75.7109375" customWidth="1"/>
    <col min="5" max="5" width="9.7109375" customWidth="1"/>
    <col min="6" max="6" width="12.7109375" customWidth="1"/>
    <col min="7" max="8" width="14.7109375" customWidth="1"/>
    <col min="15" max="16" width="9.140625" hidden="1" customWidth="1"/>
  </cols>
  <sheetData>
    <row r="1" spans="1:16" ht="12.75" customHeight="1" x14ac:dyDescent="0.2">
      <c r="A1" s="11" t="s">
        <v>93</v>
      </c>
      <c r="C1" t="s">
        <v>92</v>
      </c>
    </row>
    <row r="2" spans="1:16" ht="12.75" customHeight="1" x14ac:dyDescent="0.2">
      <c r="C2" s="12" t="s">
        <v>91</v>
      </c>
    </row>
    <row r="4" spans="1:16" ht="12.75" customHeight="1" x14ac:dyDescent="0.2">
      <c r="A4" t="s">
        <v>90</v>
      </c>
      <c r="C4" s="11" t="s">
        <v>89</v>
      </c>
      <c r="D4" s="11" t="s">
        <v>88</v>
      </c>
      <c r="E4" s="11"/>
    </row>
    <row r="5" spans="1:16" ht="12.75" customHeight="1" x14ac:dyDescent="0.2">
      <c r="A5" t="s">
        <v>87</v>
      </c>
      <c r="C5" s="11" t="s">
        <v>85</v>
      </c>
      <c r="D5" s="11" t="s">
        <v>84</v>
      </c>
      <c r="E5" s="11"/>
    </row>
    <row r="6" spans="1:16" ht="12.75" customHeight="1" x14ac:dyDescent="0.2">
      <c r="A6" t="s">
        <v>86</v>
      </c>
      <c r="C6" s="11" t="s">
        <v>85</v>
      </c>
      <c r="D6" s="11" t="s">
        <v>84</v>
      </c>
      <c r="E6" s="11"/>
    </row>
    <row r="7" spans="1:16" ht="12.75" customHeight="1" x14ac:dyDescent="0.2">
      <c r="C7" s="11"/>
      <c r="D7" s="11"/>
      <c r="E7" s="11"/>
    </row>
    <row r="8" spans="1:16" ht="12.75" customHeight="1" x14ac:dyDescent="0.2">
      <c r="A8" s="10" t="s">
        <v>83</v>
      </c>
      <c r="B8" s="10" t="s">
        <v>82</v>
      </c>
      <c r="C8" s="10" t="s">
        <v>81</v>
      </c>
      <c r="D8" s="10" t="s">
        <v>80</v>
      </c>
      <c r="E8" s="10" t="s">
        <v>79</v>
      </c>
      <c r="F8" s="10" t="s">
        <v>78</v>
      </c>
      <c r="G8" s="10" t="s">
        <v>77</v>
      </c>
      <c r="H8" s="10"/>
      <c r="O8" t="s">
        <v>76</v>
      </c>
      <c r="P8" t="s">
        <v>73</v>
      </c>
    </row>
    <row r="9" spans="1:16" ht="14.25" x14ac:dyDescent="0.2">
      <c r="A9" s="10"/>
      <c r="B9" s="10"/>
      <c r="C9" s="10"/>
      <c r="D9" s="10"/>
      <c r="E9" s="10"/>
      <c r="F9" s="10"/>
      <c r="G9" s="9" t="s">
        <v>75</v>
      </c>
      <c r="H9" s="9" t="s">
        <v>74</v>
      </c>
      <c r="O9" t="s">
        <v>73</v>
      </c>
    </row>
    <row r="10" spans="1:16" ht="14.25" x14ac:dyDescent="0.2">
      <c r="A10" s="9" t="s">
        <v>49</v>
      </c>
      <c r="B10" s="9" t="s">
        <v>72</v>
      </c>
      <c r="C10" s="9" t="s">
        <v>71</v>
      </c>
      <c r="D10" s="9" t="s">
        <v>70</v>
      </c>
      <c r="E10" s="9" t="s">
        <v>43</v>
      </c>
      <c r="F10" s="9" t="s">
        <v>69</v>
      </c>
      <c r="G10" s="9" t="s">
        <v>33</v>
      </c>
      <c r="H10" s="9" t="s">
        <v>68</v>
      </c>
    </row>
    <row r="11" spans="1:16" ht="12.75" customHeight="1" x14ac:dyDescent="0.2">
      <c r="A11" s="2"/>
      <c r="B11" s="2"/>
      <c r="C11" s="2" t="s">
        <v>59</v>
      </c>
      <c r="D11" s="2" t="s">
        <v>58</v>
      </c>
      <c r="E11" s="2"/>
      <c r="F11" s="8"/>
      <c r="G11" s="2"/>
      <c r="H11" s="8"/>
    </row>
    <row r="12" spans="1:16" ht="38.25" x14ac:dyDescent="0.2">
      <c r="A12" s="7">
        <v>1</v>
      </c>
      <c r="B12" s="7" t="s">
        <v>67</v>
      </c>
      <c r="C12" s="7" t="s">
        <v>13</v>
      </c>
      <c r="D12" s="7" t="s">
        <v>66</v>
      </c>
      <c r="E12" s="7" t="s">
        <v>62</v>
      </c>
      <c r="F12" s="6">
        <v>1</v>
      </c>
      <c r="G12" s="5">
        <v>8000</v>
      </c>
      <c r="H12" s="4">
        <f>ROUND((G12*F12),2)</f>
        <v>8000</v>
      </c>
      <c r="O12">
        <f>[1]rekapitulace!H8</f>
        <v>21</v>
      </c>
      <c r="P12">
        <f>O12/100*H12</f>
        <v>1680</v>
      </c>
    </row>
    <row r="13" spans="1:16" x14ac:dyDescent="0.2">
      <c r="D13" s="3" t="s">
        <v>61</v>
      </c>
    </row>
    <row r="14" spans="1:16" x14ac:dyDescent="0.2">
      <c r="D14" s="3" t="s">
        <v>65</v>
      </c>
    </row>
    <row r="15" spans="1:16" ht="25.5" x14ac:dyDescent="0.2">
      <c r="A15" s="7">
        <v>2</v>
      </c>
      <c r="B15" s="7" t="s">
        <v>64</v>
      </c>
      <c r="C15" s="7" t="s">
        <v>13</v>
      </c>
      <c r="D15" s="7" t="s">
        <v>63</v>
      </c>
      <c r="E15" s="7" t="s">
        <v>62</v>
      </c>
      <c r="F15" s="6">
        <v>1</v>
      </c>
      <c r="G15" s="5">
        <v>10000</v>
      </c>
      <c r="H15" s="4">
        <f>ROUND((G15*F15),2)</f>
        <v>10000</v>
      </c>
      <c r="O15">
        <f>[1]rekapitulace!H8</f>
        <v>21</v>
      </c>
      <c r="P15">
        <f>O15/100*H15</f>
        <v>2100</v>
      </c>
    </row>
    <row r="16" spans="1:16" x14ac:dyDescent="0.2">
      <c r="D16" s="3" t="s">
        <v>61</v>
      </c>
    </row>
    <row r="17" spans="1:16" x14ac:dyDescent="0.2">
      <c r="D17" s="3" t="s">
        <v>60</v>
      </c>
    </row>
    <row r="18" spans="1:16" ht="12.75" customHeight="1" x14ac:dyDescent="0.2">
      <c r="A18" s="1"/>
      <c r="B18" s="1"/>
      <c r="C18" s="1" t="s">
        <v>59</v>
      </c>
      <c r="D18" s="1" t="s">
        <v>58</v>
      </c>
      <c r="E18" s="1"/>
      <c r="F18" s="1"/>
      <c r="G18" s="1"/>
      <c r="H18" s="1">
        <f>SUM(H12:H17)</f>
        <v>18000</v>
      </c>
      <c r="P18">
        <f>ROUND(SUM(P12:P17),2)</f>
        <v>3780</v>
      </c>
    </row>
    <row r="20" spans="1:16" ht="12.75" customHeight="1" x14ac:dyDescent="0.2">
      <c r="A20" s="2"/>
      <c r="B20" s="2"/>
      <c r="C20" s="2" t="s">
        <v>49</v>
      </c>
      <c r="D20" s="2" t="s">
        <v>48</v>
      </c>
      <c r="E20" s="2"/>
      <c r="F20" s="8"/>
      <c r="G20" s="2"/>
      <c r="H20" s="8"/>
    </row>
    <row r="21" spans="1:16" ht="25.5" x14ac:dyDescent="0.2">
      <c r="A21" s="7">
        <v>3</v>
      </c>
      <c r="B21" s="7" t="s">
        <v>57</v>
      </c>
      <c r="C21" s="7" t="s">
        <v>13</v>
      </c>
      <c r="D21" s="7" t="s">
        <v>56</v>
      </c>
      <c r="E21" s="7" t="s">
        <v>52</v>
      </c>
      <c r="F21" s="6">
        <v>1.494</v>
      </c>
      <c r="G21" s="5">
        <v>2310</v>
      </c>
      <c r="H21" s="4">
        <f>ROUND((G21*F21),2)</f>
        <v>3451.14</v>
      </c>
      <c r="O21">
        <f>[1]rekapitulace!H8</f>
        <v>21</v>
      </c>
      <c r="P21">
        <f>O21/100*H21</f>
        <v>724.73939999999993</v>
      </c>
    </row>
    <row r="22" spans="1:16" x14ac:dyDescent="0.2">
      <c r="D22" s="3" t="s">
        <v>55</v>
      </c>
    </row>
    <row r="23" spans="1:16" ht="63.75" x14ac:dyDescent="0.2">
      <c r="D23" s="3" t="s">
        <v>50</v>
      </c>
    </row>
    <row r="24" spans="1:16" ht="25.5" x14ac:dyDescent="0.2">
      <c r="A24" s="7">
        <v>4</v>
      </c>
      <c r="B24" s="7" t="s">
        <v>54</v>
      </c>
      <c r="C24" s="7" t="s">
        <v>13</v>
      </c>
      <c r="D24" s="7" t="s">
        <v>53</v>
      </c>
      <c r="E24" s="7" t="s">
        <v>52</v>
      </c>
      <c r="F24" s="6">
        <v>1.512</v>
      </c>
      <c r="G24" s="5">
        <v>3150</v>
      </c>
      <c r="H24" s="4">
        <f>ROUND((G24*F24),2)</f>
        <v>4762.8</v>
      </c>
      <c r="O24">
        <f>[1]rekapitulace!H8</f>
        <v>21</v>
      </c>
      <c r="P24">
        <f>O24/100*H24</f>
        <v>1000.188</v>
      </c>
    </row>
    <row r="25" spans="1:16" x14ac:dyDescent="0.2">
      <c r="D25" s="3" t="s">
        <v>51</v>
      </c>
    </row>
    <row r="26" spans="1:16" ht="63.75" x14ac:dyDescent="0.2">
      <c r="D26" s="3" t="s">
        <v>50</v>
      </c>
    </row>
    <row r="27" spans="1:16" ht="12.75" customHeight="1" x14ac:dyDescent="0.2">
      <c r="A27" s="1"/>
      <c r="B27" s="1"/>
      <c r="C27" s="1" t="s">
        <v>49</v>
      </c>
      <c r="D27" s="1" t="s">
        <v>48</v>
      </c>
      <c r="E27" s="1"/>
      <c r="F27" s="1"/>
      <c r="G27" s="1"/>
      <c r="H27" s="1">
        <f>SUM(H21:H26)</f>
        <v>8213.94</v>
      </c>
      <c r="P27">
        <f>ROUND(SUM(P21:P26),2)</f>
        <v>1724.93</v>
      </c>
    </row>
    <row r="29" spans="1:16" ht="12.75" customHeight="1" x14ac:dyDescent="0.2">
      <c r="A29" s="2"/>
      <c r="B29" s="2"/>
      <c r="C29" s="2" t="s">
        <v>43</v>
      </c>
      <c r="D29" s="2" t="s">
        <v>42</v>
      </c>
      <c r="E29" s="2"/>
      <c r="F29" s="8"/>
      <c r="G29" s="2"/>
      <c r="H29" s="8"/>
    </row>
    <row r="30" spans="1:16" x14ac:dyDescent="0.2">
      <c r="A30" s="7">
        <v>5</v>
      </c>
      <c r="B30" s="7" t="s">
        <v>47</v>
      </c>
      <c r="C30" s="7" t="s">
        <v>13</v>
      </c>
      <c r="D30" s="7" t="s">
        <v>46</v>
      </c>
      <c r="E30" s="7" t="s">
        <v>11</v>
      </c>
      <c r="F30" s="6">
        <v>24.9</v>
      </c>
      <c r="G30" s="5">
        <v>406</v>
      </c>
      <c r="H30" s="4">
        <f>ROUND((G30*F30),2)</f>
        <v>10109.4</v>
      </c>
      <c r="O30">
        <f>[1]rekapitulace!H8</f>
        <v>21</v>
      </c>
      <c r="P30">
        <f>O30/100*H30</f>
        <v>2122.9739999999997</v>
      </c>
    </row>
    <row r="31" spans="1:16" x14ac:dyDescent="0.2">
      <c r="D31" s="3" t="s">
        <v>45</v>
      </c>
    </row>
    <row r="32" spans="1:16" ht="140.25" x14ac:dyDescent="0.2">
      <c r="D32" s="3" t="s">
        <v>44</v>
      </c>
    </row>
    <row r="33" spans="1:16" ht="12.75" customHeight="1" x14ac:dyDescent="0.2">
      <c r="A33" s="1"/>
      <c r="B33" s="1"/>
      <c r="C33" s="1" t="s">
        <v>43</v>
      </c>
      <c r="D33" s="1" t="s">
        <v>42</v>
      </c>
      <c r="E33" s="1"/>
      <c r="F33" s="1"/>
      <c r="G33" s="1"/>
      <c r="H33" s="1">
        <f>SUM(H30:H32)</f>
        <v>10109.4</v>
      </c>
      <c r="P33">
        <f>ROUND(SUM(P30:P32),2)</f>
        <v>2122.9699999999998</v>
      </c>
    </row>
    <row r="35" spans="1:16" ht="12.75" customHeight="1" x14ac:dyDescent="0.2">
      <c r="A35" s="2"/>
      <c r="B35" s="2"/>
      <c r="C35" s="2" t="s">
        <v>33</v>
      </c>
      <c r="D35" s="2" t="s">
        <v>32</v>
      </c>
      <c r="E35" s="2"/>
      <c r="F35" s="8"/>
      <c r="G35" s="2"/>
      <c r="H35" s="8"/>
    </row>
    <row r="36" spans="1:16" x14ac:dyDescent="0.2">
      <c r="A36" s="7">
        <v>6</v>
      </c>
      <c r="B36" s="7" t="s">
        <v>41</v>
      </c>
      <c r="C36" s="7" t="s">
        <v>13</v>
      </c>
      <c r="D36" s="7" t="s">
        <v>40</v>
      </c>
      <c r="E36" s="7" t="s">
        <v>11</v>
      </c>
      <c r="F36" s="6">
        <v>20.100000000000001</v>
      </c>
      <c r="G36" s="5">
        <v>461</v>
      </c>
      <c r="H36" s="4">
        <f>ROUND((G36*F36),2)</f>
        <v>9266.1</v>
      </c>
      <c r="O36">
        <f>[1]rekapitulace!H8</f>
        <v>21</v>
      </c>
      <c r="P36">
        <f>O36/100*H36</f>
        <v>1945.8810000000001</v>
      </c>
    </row>
    <row r="37" spans="1:16" x14ac:dyDescent="0.2">
      <c r="D37" s="3" t="s">
        <v>39</v>
      </c>
    </row>
    <row r="38" spans="1:16" ht="204" x14ac:dyDescent="0.2">
      <c r="D38" s="3" t="s">
        <v>38</v>
      </c>
    </row>
    <row r="39" spans="1:16" x14ac:dyDescent="0.2">
      <c r="A39" s="7">
        <v>7</v>
      </c>
      <c r="B39" s="7" t="s">
        <v>37</v>
      </c>
      <c r="C39" s="7" t="s">
        <v>13</v>
      </c>
      <c r="D39" s="7" t="s">
        <v>36</v>
      </c>
      <c r="E39" s="7" t="s">
        <v>11</v>
      </c>
      <c r="F39" s="6">
        <v>40.200000000000003</v>
      </c>
      <c r="G39" s="5">
        <v>108</v>
      </c>
      <c r="H39" s="4">
        <f>ROUND((G39*F39),2)</f>
        <v>4341.6000000000004</v>
      </c>
      <c r="O39">
        <f>[1]rekapitulace!H8</f>
        <v>21</v>
      </c>
      <c r="P39">
        <f>O39/100*H39</f>
        <v>911.73599999999999</v>
      </c>
    </row>
    <row r="40" spans="1:16" x14ac:dyDescent="0.2">
      <c r="D40" s="3" t="s">
        <v>35</v>
      </c>
    </row>
    <row r="41" spans="1:16" ht="38.25" x14ac:dyDescent="0.2">
      <c r="D41" s="3" t="s">
        <v>34</v>
      </c>
    </row>
    <row r="42" spans="1:16" ht="12.75" customHeight="1" x14ac:dyDescent="0.2">
      <c r="A42" s="1"/>
      <c r="B42" s="1"/>
      <c r="C42" s="1" t="s">
        <v>33</v>
      </c>
      <c r="D42" s="1" t="s">
        <v>32</v>
      </c>
      <c r="E42" s="1"/>
      <c r="F42" s="1"/>
      <c r="G42" s="1"/>
      <c r="H42" s="1">
        <f>SUM(H36:H41)</f>
        <v>13607.7</v>
      </c>
      <c r="P42">
        <f>ROUND(SUM(P36:P41),2)</f>
        <v>2857.62</v>
      </c>
    </row>
    <row r="44" spans="1:16" ht="12.75" customHeight="1" x14ac:dyDescent="0.2">
      <c r="A44" s="2"/>
      <c r="B44" s="2"/>
      <c r="C44" s="2" t="s">
        <v>8</v>
      </c>
      <c r="D44" s="2" t="s">
        <v>7</v>
      </c>
      <c r="E44" s="2"/>
      <c r="F44" s="8"/>
      <c r="G44" s="2"/>
      <c r="H44" s="8"/>
    </row>
    <row r="45" spans="1:16" ht="25.5" x14ac:dyDescent="0.2">
      <c r="A45" s="7">
        <v>8</v>
      </c>
      <c r="B45" s="7" t="s">
        <v>31</v>
      </c>
      <c r="C45" s="7" t="s">
        <v>13</v>
      </c>
      <c r="D45" s="7" t="s">
        <v>30</v>
      </c>
      <c r="E45" s="7" t="s">
        <v>29</v>
      </c>
      <c r="F45" s="6">
        <v>2</v>
      </c>
      <c r="G45" s="5">
        <v>1800</v>
      </c>
      <c r="H45" s="4">
        <f>ROUND((G45*F45),2)</f>
        <v>3600</v>
      </c>
      <c r="O45">
        <f>[1]rekapitulace!H8</f>
        <v>21</v>
      </c>
      <c r="P45">
        <f>O45/100*H45</f>
        <v>756</v>
      </c>
    </row>
    <row r="46" spans="1:16" x14ac:dyDescent="0.2">
      <c r="D46" s="3" t="s">
        <v>28</v>
      </c>
    </row>
    <row r="47" spans="1:16" ht="63.75" x14ac:dyDescent="0.2">
      <c r="D47" s="3" t="s">
        <v>27</v>
      </c>
    </row>
    <row r="48" spans="1:16" ht="25.5" x14ac:dyDescent="0.2">
      <c r="A48" s="7">
        <v>9</v>
      </c>
      <c r="B48" s="7" t="s">
        <v>26</v>
      </c>
      <c r="C48" s="7" t="s">
        <v>13</v>
      </c>
      <c r="D48" s="7" t="s">
        <v>25</v>
      </c>
      <c r="E48" s="7" t="s">
        <v>21</v>
      </c>
      <c r="F48" s="6">
        <v>2</v>
      </c>
      <c r="G48" s="5">
        <v>1090</v>
      </c>
      <c r="H48" s="4">
        <f>ROUND((G48*F48),2)</f>
        <v>2180</v>
      </c>
      <c r="O48">
        <f>[1]rekapitulace!H8</f>
        <v>21</v>
      </c>
      <c r="P48">
        <f>O48/100*H48</f>
        <v>457.8</v>
      </c>
    </row>
    <row r="49" spans="1:16" x14ac:dyDescent="0.2">
      <c r="D49" s="3" t="s">
        <v>20</v>
      </c>
    </row>
    <row r="50" spans="1:16" ht="25.5" x14ac:dyDescent="0.2">
      <c r="D50" s="3" t="s">
        <v>24</v>
      </c>
    </row>
    <row r="51" spans="1:16" ht="25.5" x14ac:dyDescent="0.2">
      <c r="A51" s="7">
        <v>10</v>
      </c>
      <c r="B51" s="7" t="s">
        <v>23</v>
      </c>
      <c r="C51" s="7" t="s">
        <v>13</v>
      </c>
      <c r="D51" s="7" t="s">
        <v>22</v>
      </c>
      <c r="E51" s="7" t="s">
        <v>21</v>
      </c>
      <c r="F51" s="6">
        <v>2</v>
      </c>
      <c r="G51" s="5">
        <v>2550</v>
      </c>
      <c r="H51" s="4">
        <f>ROUND((G51*F51),2)</f>
        <v>5100</v>
      </c>
      <c r="O51">
        <f>[1]rekapitulace!H8</f>
        <v>21</v>
      </c>
      <c r="P51">
        <f>O51/100*H51</f>
        <v>1071</v>
      </c>
    </row>
    <row r="52" spans="1:16" x14ac:dyDescent="0.2">
      <c r="D52" s="3" t="s">
        <v>20</v>
      </c>
    </row>
    <row r="53" spans="1:16" ht="25.5" x14ac:dyDescent="0.2">
      <c r="D53" s="3" t="s">
        <v>19</v>
      </c>
    </row>
    <row r="54" spans="1:16" x14ac:dyDescent="0.2">
      <c r="A54" s="7">
        <v>11</v>
      </c>
      <c r="B54" s="7" t="s">
        <v>18</v>
      </c>
      <c r="C54" s="7" t="s">
        <v>13</v>
      </c>
      <c r="D54" s="7" t="s">
        <v>17</v>
      </c>
      <c r="E54" s="7" t="s">
        <v>11</v>
      </c>
      <c r="F54" s="6">
        <v>3.78</v>
      </c>
      <c r="G54" s="5">
        <v>131</v>
      </c>
      <c r="H54" s="4">
        <f>ROUND((G54*F54),2)</f>
        <v>495.18</v>
      </c>
      <c r="O54">
        <f>[1]rekapitulace!H8</f>
        <v>21</v>
      </c>
      <c r="P54">
        <f>O54/100*H54</f>
        <v>103.98779999999999</v>
      </c>
    </row>
    <row r="55" spans="1:16" x14ac:dyDescent="0.2">
      <c r="D55" s="3" t="s">
        <v>16</v>
      </c>
    </row>
    <row r="56" spans="1:16" x14ac:dyDescent="0.2">
      <c r="D56" s="3" t="s">
        <v>15</v>
      </c>
    </row>
    <row r="57" spans="1:16" ht="25.5" x14ac:dyDescent="0.2">
      <c r="A57" s="7">
        <v>12</v>
      </c>
      <c r="B57" s="7" t="s">
        <v>14</v>
      </c>
      <c r="C57" s="7" t="s">
        <v>13</v>
      </c>
      <c r="D57" s="7" t="s">
        <v>12</v>
      </c>
      <c r="E57" s="7" t="s">
        <v>11</v>
      </c>
      <c r="F57" s="6">
        <v>24.9</v>
      </c>
      <c r="G57" s="5">
        <v>260</v>
      </c>
      <c r="H57" s="4">
        <f>ROUND((G57*F57),2)</f>
        <v>6474</v>
      </c>
      <c r="O57">
        <f>[1]rekapitulace!H8</f>
        <v>21</v>
      </c>
      <c r="P57">
        <f>O57/100*H57</f>
        <v>1359.54</v>
      </c>
    </row>
    <row r="58" spans="1:16" x14ac:dyDescent="0.2">
      <c r="D58" s="3" t="s">
        <v>10</v>
      </c>
    </row>
    <row r="59" spans="1:16" ht="76.5" x14ac:dyDescent="0.2">
      <c r="D59" s="3" t="s">
        <v>9</v>
      </c>
    </row>
    <row r="60" spans="1:16" ht="12.75" customHeight="1" x14ac:dyDescent="0.2">
      <c r="A60" s="1"/>
      <c r="B60" s="1"/>
      <c r="C60" s="1" t="s">
        <v>8</v>
      </c>
      <c r="D60" s="1" t="s">
        <v>7</v>
      </c>
      <c r="E60" s="1"/>
      <c r="F60" s="1"/>
      <c r="G60" s="1"/>
      <c r="H60" s="1">
        <f>SUM(H45:H59)</f>
        <v>17849.18</v>
      </c>
      <c r="P60">
        <f>ROUND(SUM(P45:P59),2)</f>
        <v>3748.33</v>
      </c>
    </row>
    <row r="62" spans="1:16" ht="12.75" customHeight="1" x14ac:dyDescent="0.2">
      <c r="A62" s="1"/>
      <c r="B62" s="1"/>
      <c r="C62" s="1"/>
      <c r="D62" s="1" t="s">
        <v>6</v>
      </c>
      <c r="E62" s="1"/>
      <c r="F62" s="1"/>
      <c r="G62" s="1"/>
      <c r="H62" s="1">
        <f>+H18+H27+H33+H42+H60</f>
        <v>67780.22</v>
      </c>
      <c r="P62">
        <f>+P18+P27+P33+P42+P60</f>
        <v>14233.85</v>
      </c>
    </row>
    <row r="64" spans="1:16" ht="12.75" customHeight="1" x14ac:dyDescent="0.2">
      <c r="A64" s="2" t="s">
        <v>5</v>
      </c>
      <c r="B64" s="2"/>
      <c r="C64" s="2"/>
      <c r="D64" s="2"/>
      <c r="E64" s="2"/>
      <c r="F64" s="2"/>
      <c r="G64" s="2"/>
      <c r="H64" s="2"/>
    </row>
    <row r="65" spans="1:16" ht="12.75" customHeight="1" x14ac:dyDescent="0.2">
      <c r="A65" s="2"/>
      <c r="B65" s="2"/>
      <c r="C65" s="2"/>
      <c r="D65" s="2" t="s">
        <v>4</v>
      </c>
      <c r="E65" s="2"/>
      <c r="F65" s="2"/>
      <c r="G65" s="2"/>
      <c r="H65" s="2"/>
    </row>
    <row r="66" spans="1:16" ht="12.75" customHeight="1" x14ac:dyDescent="0.2">
      <c r="A66" s="1"/>
      <c r="B66" s="1"/>
      <c r="C66" s="1"/>
      <c r="D66" s="1" t="s">
        <v>3</v>
      </c>
      <c r="E66" s="1"/>
      <c r="F66" s="1"/>
      <c r="G66" s="1"/>
      <c r="H66" s="1">
        <v>0</v>
      </c>
      <c r="P66">
        <v>0</v>
      </c>
    </row>
    <row r="67" spans="1:16" ht="12.75" customHeight="1" x14ac:dyDescent="0.2">
      <c r="A67" s="1"/>
      <c r="B67" s="1"/>
      <c r="C67" s="1"/>
      <c r="D67" s="1" t="s">
        <v>2</v>
      </c>
      <c r="E67" s="1"/>
      <c r="F67" s="1"/>
      <c r="G67" s="1"/>
      <c r="H67" s="1"/>
    </row>
    <row r="68" spans="1:16" ht="12.75" customHeight="1" x14ac:dyDescent="0.2">
      <c r="A68" s="1"/>
      <c r="B68" s="1"/>
      <c r="C68" s="1"/>
      <c r="D68" s="1" t="s">
        <v>1</v>
      </c>
      <c r="E68" s="1"/>
      <c r="F68" s="1"/>
      <c r="G68" s="1"/>
      <c r="H68" s="1">
        <v>0</v>
      </c>
      <c r="P68">
        <v>0</v>
      </c>
    </row>
    <row r="69" spans="1:16" ht="12.75" customHeight="1" x14ac:dyDescent="0.2">
      <c r="A69" s="1"/>
      <c r="B69" s="1"/>
      <c r="C69" s="1"/>
      <c r="D69" s="1" t="s">
        <v>0</v>
      </c>
      <c r="E69" s="1"/>
      <c r="F69" s="1"/>
      <c r="G69" s="1"/>
      <c r="H69" s="1">
        <f>H66+H68</f>
        <v>0</v>
      </c>
      <c r="P69">
        <f>P66+P68</f>
        <v>0</v>
      </c>
    </row>
    <row r="71" spans="1:16" ht="12.75" customHeight="1" x14ac:dyDescent="0.2">
      <c r="A71" s="1"/>
      <c r="B71" s="1"/>
      <c r="C71" s="1"/>
      <c r="D71" s="1" t="s">
        <v>0</v>
      </c>
      <c r="E71" s="1"/>
      <c r="F71" s="1"/>
      <c r="G71" s="1"/>
      <c r="H71" s="1">
        <f>H62+H69</f>
        <v>67780.22</v>
      </c>
      <c r="P71">
        <f>P62+P69</f>
        <v>14233.85</v>
      </c>
    </row>
  </sheetData>
  <sheetProtection formatColumns="0"/>
  <mergeCells count="7">
    <mergeCell ref="G8:H8"/>
    <mergeCell ref="A8:A9"/>
    <mergeCell ref="B8:B9"/>
    <mergeCell ref="C8:C9"/>
    <mergeCell ref="D8:D9"/>
    <mergeCell ref="E8:E9"/>
    <mergeCell ref="F8:F9"/>
  </mergeCells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 205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JD</dc:creator>
  <cp:lastModifiedBy>JD</cp:lastModifiedBy>
  <dcterms:created xsi:type="dcterms:W3CDTF">2023-03-24T11:38:56Z</dcterms:created>
  <dcterms:modified xsi:type="dcterms:W3CDTF">2023-03-24T11:39:29Z</dcterms:modified>
</cp:coreProperties>
</file>