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  <sheet name="Sestava kompatibility" sheetId="5" r:id="rId5"/>
  </sheets>
  <definedNames>
    <definedName name="_xlnm._FilterDatabase" localSheetId="0" hidden="1">'List1'!$A$68:$D$97</definedName>
  </definedNames>
  <calcPr fullCalcOnLoad="1"/>
</workbook>
</file>

<file path=xl/sharedStrings.xml><?xml version="1.0" encoding="utf-8"?>
<sst xmlns="http://schemas.openxmlformats.org/spreadsheetml/2006/main" count="390" uniqueCount="368">
  <si>
    <t>Údaje o obci</t>
  </si>
  <si>
    <t>  </t>
  </si>
  <si>
    <t>IČ:</t>
  </si>
  <si>
    <t>DIČ:</t>
  </si>
  <si>
    <t>Starosta:</t>
  </si>
  <si>
    <t>Místostarosta:</t>
  </si>
  <si>
    <t>Členové:</t>
  </si>
  <si>
    <t>Pozemky</t>
  </si>
  <si>
    <t>Zpracovaný na základě zákona č. 250/2000 Sb., o rozpočtových pravidlech územních rozpočtů ve znění pozdějších úprav a doplňků</t>
  </si>
  <si>
    <t>Adresa:</t>
  </si>
  <si>
    <t>nejsme plátci DPH</t>
  </si>
  <si>
    <t>www:</t>
  </si>
  <si>
    <t>Místní části:</t>
  </si>
  <si>
    <t>Telefon:</t>
  </si>
  <si>
    <t>E-mail:</t>
  </si>
  <si>
    <t>Pojištění majetku</t>
  </si>
  <si>
    <t>ÚZ</t>
  </si>
  <si>
    <t>Název</t>
  </si>
  <si>
    <t>vráceno</t>
  </si>
  <si>
    <t>celkem</t>
  </si>
  <si>
    <t>Částka :</t>
  </si>
  <si>
    <t>Organizace , spolek :</t>
  </si>
  <si>
    <t xml:space="preserve">Účel  : </t>
  </si>
  <si>
    <t>Běžný účet</t>
  </si>
  <si>
    <t>Pokladna</t>
  </si>
  <si>
    <t>Materiál</t>
  </si>
  <si>
    <t>Zboží na skladě</t>
  </si>
  <si>
    <t>018</t>
  </si>
  <si>
    <t>021</t>
  </si>
  <si>
    <t>022</t>
  </si>
  <si>
    <t>031</t>
  </si>
  <si>
    <t>028</t>
  </si>
  <si>
    <t>042</t>
  </si>
  <si>
    <t xml:space="preserve">KOOPERATIVA  pojišťovna a.s. </t>
  </si>
  <si>
    <t>Stavby</t>
  </si>
  <si>
    <t xml:space="preserve">   Obec</t>
  </si>
  <si>
    <t>Obec Veselíčko, 751 25  Veselíčko 68</t>
  </si>
  <si>
    <t>00302198</t>
  </si>
  <si>
    <t>urad.veselicko@iol.cz</t>
  </si>
  <si>
    <t>www.obec-veselicko.cz</t>
  </si>
  <si>
    <t>Tupec</t>
  </si>
  <si>
    <t>3326831/0100</t>
  </si>
  <si>
    <t>Mateřská škola Veselíčko</t>
  </si>
  <si>
    <t>Veselíčko</t>
  </si>
  <si>
    <t xml:space="preserve">       IČ 00302198</t>
  </si>
  <si>
    <t>Tomáš Šulák</t>
  </si>
  <si>
    <t>pč.</t>
  </si>
  <si>
    <t>SPOV</t>
  </si>
  <si>
    <t>Členský příspěvek</t>
  </si>
  <si>
    <t>Dle zákona o finanční kontrole bylo čerpání každého příspěvku řádně vyúčtováno a zkontrolováno</t>
  </si>
  <si>
    <t>Rezervní fond</t>
  </si>
  <si>
    <t>Sociální fond</t>
  </si>
  <si>
    <t>Akcie</t>
  </si>
  <si>
    <t>069</t>
  </si>
  <si>
    <t>soc.fond je součástí základního běžného účtu</t>
  </si>
  <si>
    <t xml:space="preserve">účet 314 poskytnuté zálohy </t>
  </si>
  <si>
    <t xml:space="preserve">účet 321 dodavatelé </t>
  </si>
  <si>
    <t>účet 331 zaměstnanci</t>
  </si>
  <si>
    <t xml:space="preserve">účet 342 ostatní přímé daně </t>
  </si>
  <si>
    <t>Zastupitelstvo obce Veselíčko</t>
  </si>
  <si>
    <t>účet 311 odběratelé</t>
  </si>
  <si>
    <t>účet 315 pohledávky z hlavní činnosti</t>
  </si>
  <si>
    <t xml:space="preserve">účet 378 jiné závazky </t>
  </si>
  <si>
    <t>účet 389 dohadné účty pasivní</t>
  </si>
  <si>
    <t>Stav majetku</t>
  </si>
  <si>
    <t>DDNM</t>
  </si>
  <si>
    <t>Sam. movité věci</t>
  </si>
  <si>
    <t>DDHM</t>
  </si>
  <si>
    <t>Nedokončený dlouhodobý majetek</t>
  </si>
  <si>
    <t>112</t>
  </si>
  <si>
    <t>Materiál na skladě</t>
  </si>
  <si>
    <t>132</t>
  </si>
  <si>
    <t>Zboží</t>
  </si>
  <si>
    <t>311</t>
  </si>
  <si>
    <t>Odběratelé</t>
  </si>
  <si>
    <t>314</t>
  </si>
  <si>
    <t>Krátkodobé poskytnuté zálohy</t>
  </si>
  <si>
    <t>315</t>
  </si>
  <si>
    <t>Jiné pohledávky</t>
  </si>
  <si>
    <t>388</t>
  </si>
  <si>
    <t>Dohadné účty aktivní</t>
  </si>
  <si>
    <t>245</t>
  </si>
  <si>
    <t>Jiné běžné účty</t>
  </si>
  <si>
    <t>231</t>
  </si>
  <si>
    <t>Základní běžné účty</t>
  </si>
  <si>
    <t>321</t>
  </si>
  <si>
    <t>Dodavatelé</t>
  </si>
  <si>
    <t>331</t>
  </si>
  <si>
    <t>Zaměstnanci</t>
  </si>
  <si>
    <t>336</t>
  </si>
  <si>
    <t>389</t>
  </si>
  <si>
    <t>Dohadné účty pasivní</t>
  </si>
  <si>
    <t>378</t>
  </si>
  <si>
    <t>Ostatní krátkodobé závazky</t>
  </si>
  <si>
    <t>342</t>
  </si>
  <si>
    <t>419</t>
  </si>
  <si>
    <t>Jiné daně</t>
  </si>
  <si>
    <t>Dotace na poř. Majetku</t>
  </si>
  <si>
    <t>Oprávky</t>
  </si>
  <si>
    <t>Výdaje</t>
  </si>
  <si>
    <t>Příjmy</t>
  </si>
  <si>
    <t>Příspěvková organizace zřízené  obcí:</t>
  </si>
  <si>
    <t>Organizační složky zřízené obcí:</t>
  </si>
  <si>
    <t xml:space="preserve">JSDH - zásahová jednotka </t>
  </si>
  <si>
    <t>Knihovna</t>
  </si>
  <si>
    <t>Vyvěšeno:</t>
  </si>
  <si>
    <t>str.1</t>
  </si>
  <si>
    <t>Sestavil: Lehnertová Ivana</t>
  </si>
  <si>
    <t xml:space="preserve">Zásoby k </t>
  </si>
  <si>
    <t>účet 388 dohadné účty aktivní</t>
  </si>
  <si>
    <t>bruto</t>
  </si>
  <si>
    <t>korekce</t>
  </si>
  <si>
    <t>netto</t>
  </si>
  <si>
    <t>Podrozvahová evidence</t>
  </si>
  <si>
    <t>401</t>
  </si>
  <si>
    <t>Jmění jednotky</t>
  </si>
  <si>
    <t>Pořádání akcí</t>
  </si>
  <si>
    <t>SMS ČR</t>
  </si>
  <si>
    <t>Souhr. dotační vztah Olokraj</t>
  </si>
  <si>
    <t>029</t>
  </si>
  <si>
    <t>Ostatní dlouhodobý hmotný  majetek</t>
  </si>
  <si>
    <t>Vyúčtováno</t>
  </si>
  <si>
    <t>Konsolidace výdajů</t>
  </si>
  <si>
    <t>Činnost + majetek</t>
  </si>
  <si>
    <t xml:space="preserve">Dotace a členské příspěvky spolkům a organizacím </t>
  </si>
  <si>
    <t>Účet u ČNB</t>
  </si>
  <si>
    <t>192</t>
  </si>
  <si>
    <t xml:space="preserve">ÚP </t>
  </si>
  <si>
    <t>Konsolidace příjmů</t>
  </si>
  <si>
    <t>Obec Veselíčko je členem:</t>
  </si>
  <si>
    <t>Sdružení místních samosprav ČR</t>
  </si>
  <si>
    <t>DSO Lipensko</t>
  </si>
  <si>
    <t>Spolek pro obnovu venkova</t>
  </si>
  <si>
    <t>992</t>
  </si>
  <si>
    <t>337</t>
  </si>
  <si>
    <t xml:space="preserve">Zúčtování s institucemi SZ </t>
  </si>
  <si>
    <t>Zúčtování s institucemi ZP</t>
  </si>
  <si>
    <t>019</t>
  </si>
  <si>
    <t>Ostatní dlouhodobý nehmotný maj.</t>
  </si>
  <si>
    <t>Sestava kompatibility pro Závěrečný.xls</t>
  </si>
  <si>
    <t>Spustit: 15.2.2016 16:54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</si>
  <si>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</si>
  <si>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</si>
  <si>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</si>
  <si>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</si>
  <si>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</si>
  <si>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</si>
  <si>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Pohledávky celkem</t>
  </si>
  <si>
    <t>Závezky celkem</t>
  </si>
  <si>
    <t xml:space="preserve">účet 336 závazky ze sociálního pojištění </t>
  </si>
  <si>
    <t>účet 337 závazky ze zdravotního pojištění</t>
  </si>
  <si>
    <t xml:space="preserve">MAS Moravská brána, z.s. </t>
  </si>
  <si>
    <t>DSO Moravská brána</t>
  </si>
  <si>
    <t>DIRECT pojišťovna, a. s.</t>
  </si>
  <si>
    <t xml:space="preserve">MAS MB </t>
  </si>
  <si>
    <t>TJ Sokol</t>
  </si>
  <si>
    <t>DSO MB</t>
  </si>
  <si>
    <t>Dary poskytnuté</t>
  </si>
  <si>
    <t>Poskytnuto</t>
  </si>
  <si>
    <t>Jsme tady o.p.s.</t>
  </si>
  <si>
    <t xml:space="preserve">Příspěvky na výkon přenesené působnosti, poskytované na základě veřejnoprávních smluv </t>
  </si>
  <si>
    <t>Členské příspěvky spolkům a organizacím</t>
  </si>
  <si>
    <t>Dopravní obslužnost</t>
  </si>
  <si>
    <t>IDSOK</t>
  </si>
  <si>
    <t>KÚOK smlouva</t>
  </si>
  <si>
    <t>Provoz a režie</t>
  </si>
  <si>
    <t>MŠ</t>
  </si>
  <si>
    <t>Bankovní ústav: Komerční banka</t>
  </si>
  <si>
    <t>č.ú.</t>
  </si>
  <si>
    <t>Bankovní ústav: ČNB</t>
  </si>
  <si>
    <t>94-5612831/0710</t>
  </si>
  <si>
    <t>Přijaté transfery finanční vypořádání se státním rozpočtem</t>
  </si>
  <si>
    <t>použito</t>
  </si>
  <si>
    <t>přijato</t>
  </si>
  <si>
    <t>261</t>
  </si>
  <si>
    <t>999</t>
  </si>
  <si>
    <t>účet 374 krátkodobé přijaté zálohy na transfery</t>
  </si>
  <si>
    <t>909</t>
  </si>
  <si>
    <t>Ostatní majetek</t>
  </si>
  <si>
    <t>Přílohy:</t>
  </si>
  <si>
    <t>Přílohy jsou zveřejněny v plném rozsahu na elektronickék desce obce Veselíčko, v písemné podobě jsou k nahlédnutí na OÚ.</t>
  </si>
  <si>
    <t>374</t>
  </si>
  <si>
    <t>Krátkodobé přijaté zálohy na tr.</t>
  </si>
  <si>
    <t>DSO MR Lipensko</t>
  </si>
  <si>
    <t xml:space="preserve">           str. 3</t>
  </si>
  <si>
    <t>Jiří Lehnert</t>
  </si>
  <si>
    <t>472</t>
  </si>
  <si>
    <t>Dlouhodobé přijaté zálohy na transf.</t>
  </si>
  <si>
    <t>Linka bezpečí</t>
  </si>
  <si>
    <t>Informace o provedených kontrolách</t>
  </si>
  <si>
    <t xml:space="preserve">      Závěrečný účet obce Veselíčko </t>
  </si>
  <si>
    <t xml:space="preserve">        za rok 2018</t>
  </si>
  <si>
    <t xml:space="preserve">      Účetní závěrka obce Veselíčko </t>
  </si>
  <si>
    <t>Mgr. Alžběta Panáková</t>
  </si>
  <si>
    <t>Mgr. Lucie Pazderová</t>
  </si>
  <si>
    <t>Olokraj - JSDH</t>
  </si>
  <si>
    <t>x</t>
  </si>
  <si>
    <t>Dar</t>
  </si>
  <si>
    <t>Příjmy celkem</t>
  </si>
  <si>
    <t>Bytové hospodářství</t>
  </si>
  <si>
    <t>Územní rozvoj</t>
  </si>
  <si>
    <t>Péče o vzhled obce</t>
  </si>
  <si>
    <t>Činnost místní správy</t>
  </si>
  <si>
    <t>Silnice</t>
  </si>
  <si>
    <t xml:space="preserve">Odvádění a čištění vod </t>
  </si>
  <si>
    <t>Veselíčské novinky + publikace</t>
  </si>
  <si>
    <t>Ostatní záležitosti kultury (komise)</t>
  </si>
  <si>
    <t>Rozhlas</t>
  </si>
  <si>
    <t>Sportovní zařízení ve vlastnictví obce</t>
  </si>
  <si>
    <t>Veřejné osvětlení</t>
  </si>
  <si>
    <t>Hřbitov</t>
  </si>
  <si>
    <t>Nebezpečný odpad</t>
  </si>
  <si>
    <t>TKO</t>
  </si>
  <si>
    <t>Ostatní nakládání s odpady</t>
  </si>
  <si>
    <t>Zásahová jednotka SDH</t>
  </si>
  <si>
    <t>Zastupitelstvo obce</t>
  </si>
  <si>
    <t>Sociální fond  (příspěvky zam. -stravné)</t>
  </si>
  <si>
    <t>Podpora spolků</t>
  </si>
  <si>
    <t>Akce obce</t>
  </si>
  <si>
    <t>Služby peněžních ústavů</t>
  </si>
  <si>
    <t>Třída 1 daňové příjmy</t>
  </si>
  <si>
    <t>Třída 2 nedaňové příjmy</t>
  </si>
  <si>
    <t>Třída 3 kapitálové příjmy</t>
  </si>
  <si>
    <t>Třída 4 přijaté transfery</t>
  </si>
  <si>
    <t>převody z roz. účtů 4134</t>
  </si>
  <si>
    <t>převody z vlastní pokladny 4138</t>
  </si>
  <si>
    <t>Příjmy celkem po konsolidaci</t>
  </si>
  <si>
    <t>Třída 5 běžné výdaje</t>
  </si>
  <si>
    <t>Třída 6 kapitálové výdaje</t>
  </si>
  <si>
    <t>Neinvestiční výdaje obcím 5321</t>
  </si>
  <si>
    <t>Ost. nein.transf.veř. roz. územní úrovně 5329</t>
  </si>
  <si>
    <t>Převody soc. fondům 5342</t>
  </si>
  <si>
    <t>Převody vlastním rozpočtovým fondům 5345</t>
  </si>
  <si>
    <t>Převody do vlastní pokladny 5348</t>
  </si>
  <si>
    <t xml:space="preserve">Výdaje celkem po konsolidaci </t>
  </si>
  <si>
    <t>Saldo příjmů a výdajů po konsolidaci</t>
  </si>
  <si>
    <t>Třída 8 financování</t>
  </si>
  <si>
    <t>Položka / nástroj / prostorová jednotka</t>
  </si>
  <si>
    <t>4116 / 104 / 1</t>
  </si>
  <si>
    <t>4116 / 104 / 5</t>
  </si>
  <si>
    <t>ODPA/POL/nástroj/prostorová jed.</t>
  </si>
  <si>
    <t>Výdaje spolufin. ze zahraničních zdrojů a související výdaje v členění podle jednotlivých nástr. a prost. jed.</t>
  </si>
  <si>
    <t>Příjmy ze zahraničních zdrojů a související příjmy v členění podle jednotlivých nástrojů a prost. jednotek</t>
  </si>
  <si>
    <t xml:space="preserve">           str. 2</t>
  </si>
  <si>
    <t>Výdaje celkem</t>
  </si>
  <si>
    <t>*)</t>
  </si>
  <si>
    <t>účet 472 dlouhodobé přijaté zálohy na tr.</t>
  </si>
  <si>
    <t>Služby obce Veselíčko</t>
  </si>
  <si>
    <t>465</t>
  </si>
  <si>
    <t>Dlouhodobě poskytnuté zálohy</t>
  </si>
  <si>
    <t>Běžné období</t>
  </si>
  <si>
    <t>Vypořádání z minulých let    4321</t>
  </si>
  <si>
    <t>bez vyúčtování</t>
  </si>
  <si>
    <t>Příspěvek vlastní PO</t>
  </si>
  <si>
    <t>SOV</t>
  </si>
  <si>
    <t>Provoz , mzdy</t>
  </si>
  <si>
    <t>Par./pol.</t>
  </si>
  <si>
    <t>paragraf</t>
  </si>
  <si>
    <t>účet 451 dlouhodobé úvěry</t>
  </si>
  <si>
    <t>451</t>
  </si>
  <si>
    <t>Dlouhodobé úvěry</t>
  </si>
  <si>
    <t>Základní běžný účet ÚSC</t>
  </si>
  <si>
    <t>počáteční stav</t>
  </si>
  <si>
    <t>Daňové příjmy</t>
  </si>
  <si>
    <t>změna stavu bank. úč.</t>
  </si>
  <si>
    <t>Venkov jedna rodina</t>
  </si>
  <si>
    <t>JSDH - akceschopnost</t>
  </si>
  <si>
    <t>Centrum Dominika Kokory</t>
  </si>
  <si>
    <t>SDH                         *)</t>
  </si>
  <si>
    <t xml:space="preserve">Ranč Mustang        </t>
  </si>
  <si>
    <t>Účelově vázaný přísp.</t>
  </si>
  <si>
    <t xml:space="preserve">účet 384 výnosy příštích období </t>
  </si>
  <si>
    <t>384</t>
  </si>
  <si>
    <t>Výnosy příštích období</t>
  </si>
  <si>
    <t xml:space="preserve">Město Lipník nad Bečvou </t>
  </si>
  <si>
    <t>6171 / 5011 / 104 / 1</t>
  </si>
  <si>
    <t>6171 / 5011 / 104 / 5</t>
  </si>
  <si>
    <t>Rozpočet po změnách</t>
  </si>
  <si>
    <t>Skutečnost</t>
  </si>
  <si>
    <t>Projednáno v zastupitelstvu obce Veselíčko dne :</t>
  </si>
  <si>
    <t xml:space="preserve">                                                        ÚČETNÍ ZÁVĚRKA ZA ROK 2022</t>
  </si>
  <si>
    <t>Pavel Hradil</t>
  </si>
  <si>
    <t>Radek Pecha</t>
  </si>
  <si>
    <t>Ladislav Patrman</t>
  </si>
  <si>
    <t>Václav Podlesný</t>
  </si>
  <si>
    <t>Volby do zastupitelstev obcí</t>
  </si>
  <si>
    <t xml:space="preserve">Volba prezidenta </t>
  </si>
  <si>
    <t>iVeslo</t>
  </si>
  <si>
    <t>Nová sekačka</t>
  </si>
  <si>
    <t xml:space="preserve">Kompenzační bonus                *)    </t>
  </si>
  <si>
    <t>Pořádání akce</t>
  </si>
  <si>
    <t>ZOČZS</t>
  </si>
  <si>
    <t>Pořádání akce + provoz</t>
  </si>
  <si>
    <t>Moravským institut vzdělávání</t>
  </si>
  <si>
    <t>Spoluúčast projektu formou př.</t>
  </si>
  <si>
    <t xml:space="preserve">V rámci  veřejnosprávních kontrol byly zjištěny pochybení, které představovaly pro kontrolovanou osobu významná rizika </t>
  </si>
  <si>
    <t>Stav finančních prostředků obce k 31.12.2022</t>
  </si>
  <si>
    <t>účet 441 rezervy</t>
  </si>
  <si>
    <t>Pohledávky obce k 31.12.2022</t>
  </si>
  <si>
    <t>Závazky obce k 31.12.2022</t>
  </si>
  <si>
    <t>Hospodaření s majetkem - stav majetku k 31.12.2022</t>
  </si>
  <si>
    <t>Rozpočet 2022</t>
  </si>
  <si>
    <t>Rospočet po změnách 2022</t>
  </si>
  <si>
    <t>Skutečnost 2022</t>
  </si>
  <si>
    <t>xxxx/1xxx</t>
  </si>
  <si>
    <t>xxxx/4xxx</t>
  </si>
  <si>
    <t>Přijaté dotace</t>
  </si>
  <si>
    <t>xxxx/xxxx</t>
  </si>
  <si>
    <t>Nedaňové příjmy</t>
  </si>
  <si>
    <t>xxxx/8115</t>
  </si>
  <si>
    <t>Kapitálové příjmy</t>
  </si>
  <si>
    <t>Ostatní záležitosti pozemních komunikací</t>
  </si>
  <si>
    <t>Pitná voda</t>
  </si>
  <si>
    <t>Oprava drobných vodních toků</t>
  </si>
  <si>
    <t>Mateřská škola</t>
  </si>
  <si>
    <t>Školní kuchyň</t>
  </si>
  <si>
    <t>MŠ ostatní</t>
  </si>
  <si>
    <t>Muzeum</t>
  </si>
  <si>
    <t>Kulturní dům</t>
  </si>
  <si>
    <t>Zachování a obnova kulturních památek</t>
  </si>
  <si>
    <t>využití volného času dětí a mládeže</t>
  </si>
  <si>
    <t>Sběr a svoz odpadů - jiný než komunální</t>
  </si>
  <si>
    <t>SOV p.o. (kompostárna, kanalizace)</t>
  </si>
  <si>
    <t>Péče o vzhled obce - investice</t>
  </si>
  <si>
    <t xml:space="preserve">Krizová opatření </t>
  </si>
  <si>
    <t>Finanční vypořádání</t>
  </si>
  <si>
    <t xml:space="preserve">Ostatní činnosti </t>
  </si>
  <si>
    <t>Splátky úvěrů</t>
  </si>
  <si>
    <t>Inventarizace majetku proběhla dle plánu inventur na rok 2022 vydaného dne: 1.11.2022 a byla provedena k 31.12.2022</t>
  </si>
  <si>
    <t>Obec provedla v roce 2022 kontrolu na svých příspěvkových organizací a rovněž provedla kontrolu u subjektů, kterým</t>
  </si>
  <si>
    <t>poskytla na základě veřejnoprávní smlouvy dotaci (příspěvek). Z výsledků kontrol byly zpracovány protokoly.</t>
  </si>
  <si>
    <t>stav k 31.12.2022</t>
  </si>
  <si>
    <t xml:space="preserve">           str. 4</t>
  </si>
  <si>
    <t xml:space="preserve">           str. 5</t>
  </si>
  <si>
    <t>Stavy peněžních prostředků</t>
  </si>
  <si>
    <t>Přijaté transfery a půjčené peněžní prostředky ze státního rozpočtu a státních fondů a související výdaje</t>
  </si>
  <si>
    <t>UZ</t>
  </si>
  <si>
    <t>popis a položka</t>
  </si>
  <si>
    <t>příjmy</t>
  </si>
  <si>
    <t>paragraf/položka</t>
  </si>
  <si>
    <t>výdaje</t>
  </si>
  <si>
    <t>6171/5011</t>
  </si>
  <si>
    <t>Operační pr. zaměstnanost    4116</t>
  </si>
  <si>
    <t>Aktivní pol. zaměstnanosti     4116</t>
  </si>
  <si>
    <t>3745/5011;5031</t>
  </si>
  <si>
    <t>neinv. tr. krajů PO               4116</t>
  </si>
  <si>
    <t>5512/5156;6111</t>
  </si>
  <si>
    <t>Volba prezidenta ČR            4111</t>
  </si>
  <si>
    <t>Kompenzační bonus            4111</t>
  </si>
  <si>
    <t>Volby do zastupitelstev ob.   4111</t>
  </si>
  <si>
    <t>6115/5021;5175</t>
  </si>
  <si>
    <t>1. Rozvaha k 31.12.2022</t>
  </si>
  <si>
    <t>2. Příloha účetní uzávěrky k 31.12.2022</t>
  </si>
  <si>
    <t>3. Výkaz zisku a ztrát k 31.12.2022</t>
  </si>
  <si>
    <t>4. Inventarizační zpráva za rok 2022</t>
  </si>
  <si>
    <t>5. Zpráva o výsledku přezkoumání hospodaření obce Veselíčko za rok 2022</t>
  </si>
  <si>
    <t>7. Hospodaření SOV 2022, v rozsahu: rozvaha, výkaz zisku a ztráty, příloha, inventarizační zpráva</t>
  </si>
  <si>
    <t>Mgr. Radim Navrátil</t>
  </si>
  <si>
    <t>k 31.12.2022</t>
  </si>
  <si>
    <t xml:space="preserve">Sejmuto: </t>
  </si>
  <si>
    <t xml:space="preserve">Usnesení č: </t>
  </si>
  <si>
    <t>Průtoková dotace pro MŠ        **)</t>
  </si>
  <si>
    <t>**)</t>
  </si>
  <si>
    <t>poskytnuta 2019</t>
  </si>
  <si>
    <t>Schválil: Pavel Hradil</t>
  </si>
  <si>
    <t>6. Hospodaření MŠ 2022, v rozsahu: rozvaha, výkaz zisku a ztráty, příloha, in ventarizační zpráva</t>
  </si>
  <si>
    <t>PLNĚNÍ ROZPOČTU OBCE VESELÍČKO ZA OBDOBÍ 1-12/ 2022</t>
  </si>
  <si>
    <t>Návrh závěrečného účetu obce Veselíčko za rok 2022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</si>
</sst>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\ &quot;Kč&quot;_-;\-* #,##0\ &quot;Kč&quot;_-;_-* &quot;-&quot;??\ &quot;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#,##0.00_ ;[Red]\-#,##0.00\ "/>
    <numFmt numFmtId="173" formatCode="[$€-2]\ #\ ##,000_);[Red]\([$€-2]\ #\ ##,000\)"/>
    <numFmt numFmtId="174" formatCode="[$-405]d\.\ mmmm\ yyyy"/>
    <numFmt numFmtId="175" formatCode="[$¥€-2]\ #\ ##,000_);[Red]\([$€-2]\ #\ ##,000\)"/>
    <numFmt numFmtId="176" formatCode="#,##0.0"/>
    <numFmt numFmtId="177" formatCode="#,##0.000"/>
    <numFmt numFmtId="178" formatCode="[$-405]General"/>
    <numFmt numFmtId="179" formatCode="[$-405]dddd\ d\.\ mmmm\ yyyy"/>
  </numFmts>
  <fonts count="74">
    <font>
      <sz val="10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48"/>
      <name val="Times New Roman"/>
      <family val="1"/>
    </font>
    <font>
      <b/>
      <i/>
      <sz val="36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28"/>
      <name val="Times New Roman"/>
      <family val="1"/>
    </font>
    <font>
      <sz val="2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11"/>
      <name val="Calibri"/>
      <family val="2"/>
    </font>
    <font>
      <b/>
      <u val="single"/>
      <sz val="22"/>
      <name val="Times New Roman"/>
      <family val="1"/>
    </font>
    <font>
      <sz val="2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333333"/>
      <name val="Times New Roman"/>
      <family val="1"/>
    </font>
    <font>
      <b/>
      <sz val="16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51" fillId="0" borderId="0" applyBorder="0" applyProtection="0">
      <alignment/>
    </xf>
    <xf numFmtId="0" fontId="8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48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17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171" fontId="9" fillId="33" borderId="20" xfId="0" applyNumberFormat="1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9" fillId="0" borderId="21" xfId="0" applyFont="1" applyBorder="1" applyAlignment="1">
      <alignment horizontal="center" vertical="top" wrapText="1"/>
    </xf>
    <xf numFmtId="0" fontId="8" fillId="0" borderId="0" xfId="37" applyAlignment="1" applyProtection="1">
      <alignment/>
      <protection/>
    </xf>
    <xf numFmtId="0" fontId="7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171" fontId="7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0" fontId="66" fillId="0" borderId="0" xfId="0" applyFont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35" borderId="0" xfId="0" applyFont="1" applyFill="1" applyAlignment="1">
      <alignment/>
    </xf>
    <xf numFmtId="49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71" fontId="15" fillId="35" borderId="0" xfId="0" applyNumberFormat="1" applyFont="1" applyFill="1" applyBorder="1" applyAlignment="1">
      <alignment/>
    </xf>
    <xf numFmtId="0" fontId="3" fillId="0" borderId="0" xfId="0" applyFont="1" applyAlignment="1">
      <alignment horizontal="right" vertical="top"/>
    </xf>
    <xf numFmtId="0" fontId="5" fillId="35" borderId="0" xfId="0" applyFont="1" applyFill="1" applyAlignment="1">
      <alignment/>
    </xf>
    <xf numFmtId="0" fontId="67" fillId="34" borderId="0" xfId="0" applyFont="1" applyFill="1" applyBorder="1" applyAlignment="1">
      <alignment/>
    </xf>
    <xf numFmtId="0" fontId="9" fillId="0" borderId="26" xfId="0" applyFont="1" applyBorder="1" applyAlignment="1">
      <alignment/>
    </xf>
    <xf numFmtId="171" fontId="9" fillId="0" borderId="27" xfId="0" applyNumberFormat="1" applyFont="1" applyFill="1" applyBorder="1" applyAlignment="1">
      <alignment horizontal="right" vertical="top" wrapText="1"/>
    </xf>
    <xf numFmtId="171" fontId="9" fillId="0" borderId="14" xfId="0" applyNumberFormat="1" applyFont="1" applyFill="1" applyBorder="1" applyAlignment="1">
      <alignment horizontal="right" vertical="top" wrapText="1"/>
    </xf>
    <xf numFmtId="171" fontId="7" fillId="0" borderId="16" xfId="0" applyNumberFormat="1" applyFont="1" applyBorder="1" applyAlignment="1">
      <alignment/>
    </xf>
    <xf numFmtId="171" fontId="7" fillId="0" borderId="28" xfId="0" applyNumberFormat="1" applyFont="1" applyBorder="1" applyAlignment="1">
      <alignment/>
    </xf>
    <xf numFmtId="0" fontId="0" fillId="35" borderId="0" xfId="0" applyFill="1" applyAlignment="1">
      <alignment/>
    </xf>
    <xf numFmtId="171" fontId="0" fillId="0" borderId="0" xfId="0" applyNumberFormat="1" applyAlignment="1">
      <alignment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/>
    </xf>
    <xf numFmtId="4" fontId="9" fillId="35" borderId="10" xfId="0" applyNumberFormat="1" applyFont="1" applyFill="1" applyBorder="1" applyAlignment="1">
      <alignment horizontal="center"/>
    </xf>
    <xf numFmtId="4" fontId="9" fillId="35" borderId="26" xfId="0" applyNumberFormat="1" applyFont="1" applyFill="1" applyBorder="1" applyAlignment="1">
      <alignment horizontal="center"/>
    </xf>
    <xf numFmtId="4" fontId="9" fillId="35" borderId="23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9" fillId="35" borderId="19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4" fontId="9" fillId="35" borderId="2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171" fontId="9" fillId="0" borderId="30" xfId="0" applyNumberFormat="1" applyFont="1" applyFill="1" applyBorder="1" applyAlignment="1">
      <alignment horizontal="right" vertical="top" wrapText="1"/>
    </xf>
    <xf numFmtId="0" fontId="9" fillId="0" borderId="31" xfId="0" applyFont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171" fontId="7" fillId="35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5" fillId="0" borderId="24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4" fontId="9" fillId="35" borderId="35" xfId="0" applyNumberFormat="1" applyFont="1" applyFill="1" applyBorder="1" applyAlignment="1">
      <alignment horizontal="center"/>
    </xf>
    <xf numFmtId="4" fontId="9" fillId="35" borderId="36" xfId="0" applyNumberFormat="1" applyFont="1" applyFill="1" applyBorder="1" applyAlignment="1">
      <alignment horizontal="center"/>
    </xf>
    <xf numFmtId="4" fontId="9" fillId="35" borderId="30" xfId="0" applyNumberFormat="1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center"/>
    </xf>
    <xf numFmtId="4" fontId="9" fillId="35" borderId="37" xfId="0" applyNumberFormat="1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40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171" fontId="9" fillId="0" borderId="41" xfId="0" applyNumberFormat="1" applyFont="1" applyBorder="1" applyAlignment="1">
      <alignment horizontal="right" vertical="top" wrapText="1"/>
    </xf>
    <xf numFmtId="49" fontId="66" fillId="0" borderId="42" xfId="0" applyNumberFormat="1" applyFont="1" applyBorder="1" applyAlignment="1">
      <alignment/>
    </xf>
    <xf numFmtId="0" fontId="7" fillId="0" borderId="43" xfId="0" applyFont="1" applyBorder="1" applyAlignment="1">
      <alignment/>
    </xf>
    <xf numFmtId="171" fontId="7" fillId="0" borderId="13" xfId="0" applyNumberFormat="1" applyFont="1" applyBorder="1" applyAlignment="1">
      <alignment/>
    </xf>
    <xf numFmtId="171" fontId="7" fillId="0" borderId="27" xfId="0" applyNumberFormat="1" applyFont="1" applyBorder="1" applyAlignment="1">
      <alignment/>
    </xf>
    <xf numFmtId="49" fontId="66" fillId="0" borderId="44" xfId="0" applyNumberFormat="1" applyFont="1" applyBorder="1" applyAlignment="1">
      <alignment/>
    </xf>
    <xf numFmtId="171" fontId="7" fillId="0" borderId="14" xfId="0" applyNumberFormat="1" applyFont="1" applyBorder="1" applyAlignment="1">
      <alignment/>
    </xf>
    <xf numFmtId="0" fontId="66" fillId="0" borderId="44" xfId="0" applyFont="1" applyBorder="1" applyAlignment="1">
      <alignment horizontal="left"/>
    </xf>
    <xf numFmtId="4" fontId="9" fillId="35" borderId="39" xfId="0" applyNumberFormat="1" applyFont="1" applyFill="1" applyBorder="1" applyAlignment="1">
      <alignment horizontal="center"/>
    </xf>
    <xf numFmtId="0" fontId="4" fillId="34" borderId="4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0" borderId="37" xfId="0" applyFont="1" applyBorder="1" applyAlignment="1">
      <alignment/>
    </xf>
    <xf numFmtId="4" fontId="9" fillId="34" borderId="0" xfId="0" applyNumberFormat="1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16" fillId="34" borderId="0" xfId="0" applyFont="1" applyFill="1" applyAlignment="1">
      <alignment/>
    </xf>
    <xf numFmtId="49" fontId="16" fillId="34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4" fontId="9" fillId="34" borderId="45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5" fillId="35" borderId="0" xfId="0" applyFont="1" applyFill="1" applyAlignment="1">
      <alignment/>
    </xf>
    <xf numFmtId="14" fontId="7" fillId="0" borderId="0" xfId="0" applyNumberFormat="1" applyFont="1" applyAlignment="1">
      <alignment/>
    </xf>
    <xf numFmtId="172" fontId="7" fillId="0" borderId="0" xfId="0" applyNumberFormat="1" applyFont="1" applyFill="1" applyAlignment="1">
      <alignment/>
    </xf>
    <xf numFmtId="0" fontId="7" fillId="0" borderId="40" xfId="0" applyFont="1" applyBorder="1" applyAlignment="1">
      <alignment horizontal="center"/>
    </xf>
    <xf numFmtId="0" fontId="7" fillId="0" borderId="19" xfId="0" applyFont="1" applyBorder="1" applyAlignment="1">
      <alignment/>
    </xf>
    <xf numFmtId="4" fontId="9" fillId="35" borderId="46" xfId="0" applyNumberFormat="1" applyFont="1" applyFill="1" applyBorder="1" applyAlignment="1">
      <alignment horizontal="center"/>
    </xf>
    <xf numFmtId="0" fontId="7" fillId="0" borderId="47" xfId="0" applyFont="1" applyBorder="1" applyAlignment="1">
      <alignment/>
    </xf>
    <xf numFmtId="4" fontId="9" fillId="35" borderId="48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9" xfId="0" applyFont="1" applyBorder="1" applyAlignment="1">
      <alignment/>
    </xf>
    <xf numFmtId="171" fontId="9" fillId="0" borderId="14" xfId="0" applyNumberFormat="1" applyFont="1" applyBorder="1" applyAlignment="1">
      <alignment/>
    </xf>
    <xf numFmtId="0" fontId="66" fillId="0" borderId="12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36" borderId="12" xfId="0" applyFont="1" applyFill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172" fontId="7" fillId="0" borderId="30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/>
    </xf>
    <xf numFmtId="172" fontId="7" fillId="0" borderId="16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right" vertical="top" wrapText="1"/>
    </xf>
    <xf numFmtId="172" fontId="7" fillId="0" borderId="14" xfId="0" applyNumberFormat="1" applyFont="1" applyFill="1" applyBorder="1" applyAlignment="1">
      <alignment horizontal="right" vertical="top" wrapText="1"/>
    </xf>
    <xf numFmtId="0" fontId="7" fillId="0" borderId="26" xfId="0" applyFont="1" applyFill="1" applyBorder="1" applyAlignment="1">
      <alignment vertical="top" wrapText="1"/>
    </xf>
    <xf numFmtId="172" fontId="7" fillId="0" borderId="26" xfId="0" applyNumberFormat="1" applyFont="1" applyFill="1" applyBorder="1" applyAlignment="1">
      <alignment horizontal="right" vertical="top" wrapText="1"/>
    </xf>
    <xf numFmtId="172" fontId="7" fillId="0" borderId="41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69" fillId="0" borderId="0" xfId="0" applyFont="1" applyAlignment="1">
      <alignment/>
    </xf>
    <xf numFmtId="44" fontId="0" fillId="0" borderId="0" xfId="0" applyNumberFormat="1" applyAlignment="1">
      <alignment/>
    </xf>
    <xf numFmtId="49" fontId="66" fillId="0" borderId="0" xfId="0" applyNumberFormat="1" applyFont="1" applyBorder="1" applyAlignment="1">
      <alignment/>
    </xf>
    <xf numFmtId="0" fontId="7" fillId="34" borderId="12" xfId="0" applyFont="1" applyFill="1" applyBorder="1" applyAlignment="1">
      <alignment/>
    </xf>
    <xf numFmtId="171" fontId="7" fillId="34" borderId="0" xfId="0" applyNumberFormat="1" applyFont="1" applyFill="1" applyAlignment="1">
      <alignment/>
    </xf>
    <xf numFmtId="0" fontId="3" fillId="34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171" fontId="9" fillId="0" borderId="0" xfId="0" applyNumberFormat="1" applyFont="1" applyFill="1" applyBorder="1" applyAlignment="1">
      <alignment vertical="top" wrapText="1"/>
    </xf>
    <xf numFmtId="0" fontId="6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34" borderId="50" xfId="0" applyFont="1" applyFill="1" applyBorder="1" applyAlignment="1">
      <alignment/>
    </xf>
    <xf numFmtId="171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4" fontId="19" fillId="34" borderId="45" xfId="0" applyNumberFormat="1" applyFont="1" applyFill="1" applyBorder="1" applyAlignment="1">
      <alignment horizontal="left" vertical="top" wrapText="1"/>
    </xf>
    <xf numFmtId="0" fontId="66" fillId="0" borderId="21" xfId="0" applyFont="1" applyBorder="1" applyAlignment="1">
      <alignment/>
    </xf>
    <xf numFmtId="171" fontId="7" fillId="0" borderId="29" xfId="0" applyNumberFormat="1" applyFont="1" applyBorder="1" applyAlignment="1">
      <alignment/>
    </xf>
    <xf numFmtId="0" fontId="7" fillId="36" borderId="17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171" fontId="7" fillId="36" borderId="20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171" fontId="9" fillId="0" borderId="27" xfId="0" applyNumberFormat="1" applyFont="1" applyBorder="1" applyAlignment="1">
      <alignment/>
    </xf>
    <xf numFmtId="171" fontId="7" fillId="34" borderId="48" xfId="0" applyNumberFormat="1" applyFont="1" applyFill="1" applyBorder="1" applyAlignment="1">
      <alignment/>
    </xf>
    <xf numFmtId="0" fontId="66" fillId="36" borderId="17" xfId="0" applyFont="1" applyFill="1" applyBorder="1" applyAlignment="1">
      <alignment/>
    </xf>
    <xf numFmtId="49" fontId="66" fillId="0" borderId="51" xfId="0" applyNumberFormat="1" applyFont="1" applyBorder="1" applyAlignment="1">
      <alignment/>
    </xf>
    <xf numFmtId="0" fontId="7" fillId="0" borderId="52" xfId="0" applyFont="1" applyBorder="1" applyAlignment="1">
      <alignment/>
    </xf>
    <xf numFmtId="171" fontId="7" fillId="0" borderId="26" xfId="0" applyNumberFormat="1" applyFont="1" applyBorder="1" applyAlignment="1">
      <alignment/>
    </xf>
    <xf numFmtId="0" fontId="66" fillId="0" borderId="11" xfId="0" applyFont="1" applyBorder="1" applyAlignment="1">
      <alignment/>
    </xf>
    <xf numFmtId="178" fontId="70" fillId="0" borderId="13" xfId="36" applyFont="1" applyFill="1" applyBorder="1" applyAlignment="1">
      <alignment/>
    </xf>
    <xf numFmtId="44" fontId="66" fillId="0" borderId="13" xfId="0" applyNumberFormat="1" applyFont="1" applyBorder="1" applyAlignment="1">
      <alignment horizontal="left"/>
    </xf>
    <xf numFmtId="44" fontId="66" fillId="0" borderId="27" xfId="0" applyNumberFormat="1" applyFont="1" applyBorder="1" applyAlignment="1">
      <alignment/>
    </xf>
    <xf numFmtId="44" fontId="66" fillId="0" borderId="10" xfId="0" applyNumberFormat="1" applyFont="1" applyBorder="1" applyAlignment="1">
      <alignment/>
    </xf>
    <xf numFmtId="44" fontId="66" fillId="0" borderId="14" xfId="0" applyNumberFormat="1" applyFont="1" applyBorder="1" applyAlignment="1">
      <alignment/>
    </xf>
    <xf numFmtId="0" fontId="66" fillId="37" borderId="10" xfId="0" applyFont="1" applyFill="1" applyBorder="1" applyAlignment="1">
      <alignment/>
    </xf>
    <xf numFmtId="171" fontId="66" fillId="37" borderId="10" xfId="0" applyNumberFormat="1" applyFont="1" applyFill="1" applyBorder="1" applyAlignment="1">
      <alignment/>
    </xf>
    <xf numFmtId="44" fontId="66" fillId="37" borderId="14" xfId="0" applyNumberFormat="1" applyFont="1" applyFill="1" applyBorder="1" applyAlignment="1">
      <alignment/>
    </xf>
    <xf numFmtId="44" fontId="7" fillId="0" borderId="14" xfId="0" applyNumberFormat="1" applyFont="1" applyBorder="1" applyAlignment="1">
      <alignment/>
    </xf>
    <xf numFmtId="0" fontId="66" fillId="36" borderId="10" xfId="0" applyFont="1" applyFill="1" applyBorder="1" applyAlignment="1">
      <alignment/>
    </xf>
    <xf numFmtId="171" fontId="71" fillId="36" borderId="10" xfId="0" applyNumberFormat="1" applyFont="1" applyFill="1" applyBorder="1" applyAlignment="1">
      <alignment/>
    </xf>
    <xf numFmtId="44" fontId="66" fillId="36" borderId="14" xfId="0" applyNumberFormat="1" applyFont="1" applyFill="1" applyBorder="1" applyAlignment="1">
      <alignment/>
    </xf>
    <xf numFmtId="0" fontId="66" fillId="34" borderId="12" xfId="0" applyFont="1" applyFill="1" applyBorder="1" applyAlignment="1">
      <alignment/>
    </xf>
    <xf numFmtId="44" fontId="66" fillId="34" borderId="10" xfId="0" applyNumberFormat="1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44" fontId="72" fillId="0" borderId="14" xfId="0" applyNumberFormat="1" applyFont="1" applyBorder="1" applyAlignment="1">
      <alignment/>
    </xf>
    <xf numFmtId="44" fontId="7" fillId="34" borderId="10" xfId="0" applyNumberFormat="1" applyFont="1" applyFill="1" applyBorder="1" applyAlignment="1">
      <alignment/>
    </xf>
    <xf numFmtId="44" fontId="7" fillId="34" borderId="14" xfId="0" applyNumberFormat="1" applyFont="1" applyFill="1" applyBorder="1" applyAlignment="1">
      <alignment/>
    </xf>
    <xf numFmtId="44" fontId="72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3" fillId="0" borderId="10" xfId="0" applyFont="1" applyBorder="1" applyAlignment="1">
      <alignment/>
    </xf>
    <xf numFmtId="0" fontId="70" fillId="0" borderId="10" xfId="0" applyFont="1" applyBorder="1" applyAlignment="1">
      <alignment/>
    </xf>
    <xf numFmtId="44" fontId="70" fillId="0" borderId="10" xfId="0" applyNumberFormat="1" applyFont="1" applyBorder="1" applyAlignment="1">
      <alignment horizontal="right" vertical="center" wrapText="1"/>
    </xf>
    <xf numFmtId="44" fontId="70" fillId="0" borderId="14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/>
    </xf>
    <xf numFmtId="0" fontId="7" fillId="0" borderId="53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right" vertical="center" wrapText="1"/>
    </xf>
    <xf numFmtId="44" fontId="70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ill="1" applyAlignment="1">
      <alignment/>
    </xf>
    <xf numFmtId="44" fontId="7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 wrapText="1"/>
    </xf>
    <xf numFmtId="0" fontId="7" fillId="0" borderId="23" xfId="0" applyFont="1" applyBorder="1" applyAlignment="1">
      <alignment/>
    </xf>
    <xf numFmtId="171" fontId="7" fillId="0" borderId="54" xfId="0" applyNumberFormat="1" applyFont="1" applyBorder="1" applyAlignment="1">
      <alignment/>
    </xf>
    <xf numFmtId="0" fontId="7" fillId="34" borderId="14" xfId="0" applyFont="1" applyFill="1" applyBorder="1" applyAlignment="1">
      <alignment/>
    </xf>
    <xf numFmtId="4" fontId="9" fillId="35" borderId="55" xfId="0" applyNumberFormat="1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9" fillId="0" borderId="56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7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7" fillId="0" borderId="57" xfId="0" applyFont="1" applyBorder="1" applyAlignment="1">
      <alignment horizontal="center"/>
    </xf>
    <xf numFmtId="0" fontId="9" fillId="0" borderId="49" xfId="0" applyFont="1" applyBorder="1" applyAlignment="1">
      <alignment/>
    </xf>
    <xf numFmtId="4" fontId="9" fillId="35" borderId="49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66" fillId="0" borderId="40" xfId="0" applyFont="1" applyBorder="1" applyAlignment="1">
      <alignment/>
    </xf>
    <xf numFmtId="0" fontId="7" fillId="0" borderId="26" xfId="0" applyFont="1" applyBorder="1" applyAlignment="1">
      <alignment/>
    </xf>
    <xf numFmtId="178" fontId="7" fillId="0" borderId="10" xfId="36" applyFont="1" applyBorder="1">
      <alignment/>
    </xf>
    <xf numFmtId="178" fontId="7" fillId="36" borderId="28" xfId="36" applyFont="1" applyFill="1" applyBorder="1">
      <alignment/>
    </xf>
    <xf numFmtId="178" fontId="7" fillId="36" borderId="10" xfId="36" applyFont="1" applyFill="1" applyBorder="1">
      <alignment/>
    </xf>
    <xf numFmtId="44" fontId="7" fillId="36" borderId="10" xfId="0" applyNumberFormat="1" applyFont="1" applyFill="1" applyBorder="1" applyAlignment="1">
      <alignment/>
    </xf>
    <xf numFmtId="44" fontId="7" fillId="36" borderId="24" xfId="0" applyNumberFormat="1" applyFont="1" applyFill="1" applyBorder="1" applyAlignment="1">
      <alignment/>
    </xf>
    <xf numFmtId="0" fontId="19" fillId="34" borderId="45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3" fillId="34" borderId="10" xfId="0" applyFont="1" applyFill="1" applyBorder="1" applyAlignment="1">
      <alignment/>
    </xf>
    <xf numFmtId="171" fontId="7" fillId="34" borderId="10" xfId="0" applyNumberFormat="1" applyFont="1" applyFill="1" applyBorder="1" applyAlignment="1">
      <alignment/>
    </xf>
    <xf numFmtId="171" fontId="7" fillId="34" borderId="14" xfId="0" applyNumberFormat="1" applyFont="1" applyFill="1" applyBorder="1" applyAlignment="1">
      <alignment/>
    </xf>
    <xf numFmtId="44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44" xfId="0" applyFont="1" applyBorder="1" applyAlignment="1">
      <alignment/>
    </xf>
    <xf numFmtId="0" fontId="0" fillId="0" borderId="28" xfId="0" applyBorder="1" applyAlignment="1">
      <alignment/>
    </xf>
    <xf numFmtId="0" fontId="4" fillId="34" borderId="57" xfId="0" applyFont="1" applyFill="1" applyBorder="1" applyAlignment="1">
      <alignment horizontal="left"/>
    </xf>
    <xf numFmtId="0" fontId="21" fillId="34" borderId="49" xfId="0" applyFont="1" applyFill="1" applyBorder="1" applyAlignment="1">
      <alignment horizontal="left"/>
    </xf>
    <xf numFmtId="0" fontId="66" fillId="0" borderId="53" xfId="0" applyFont="1" applyBorder="1" applyAlignment="1">
      <alignment/>
    </xf>
    <xf numFmtId="0" fontId="0" fillId="0" borderId="58" xfId="0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1085850</xdr:colOff>
      <xdr:row>50</xdr:row>
      <xdr:rowOff>0</xdr:rowOff>
    </xdr:from>
    <xdr:ext cx="190500" cy="266700"/>
    <xdr:sp fLocksText="0">
      <xdr:nvSpPr>
        <xdr:cNvPr id="1" name="TextovéPole 2"/>
        <xdr:cNvSpPr txBox="1">
          <a:spLocks noChangeArrowheads="1"/>
        </xdr:cNvSpPr>
      </xdr:nvSpPr>
      <xdr:spPr>
        <a:xfrm>
          <a:off x="6429375" y="10696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50</xdr:row>
      <xdr:rowOff>0</xdr:rowOff>
    </xdr:from>
    <xdr:ext cx="190500" cy="266700"/>
    <xdr:sp fLocksText="0">
      <xdr:nvSpPr>
        <xdr:cNvPr id="2" name="TextovéPole 3"/>
        <xdr:cNvSpPr txBox="1">
          <a:spLocks noChangeArrowheads="1"/>
        </xdr:cNvSpPr>
      </xdr:nvSpPr>
      <xdr:spPr>
        <a:xfrm>
          <a:off x="6429375" y="10696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278</xdr:row>
      <xdr:rowOff>0</xdr:rowOff>
    </xdr:from>
    <xdr:ext cx="190500" cy="266700"/>
    <xdr:sp fLocksText="0">
      <xdr:nvSpPr>
        <xdr:cNvPr id="3" name="TextovéPole 4"/>
        <xdr:cNvSpPr txBox="1">
          <a:spLocks noChangeArrowheads="1"/>
        </xdr:cNvSpPr>
      </xdr:nvSpPr>
      <xdr:spPr>
        <a:xfrm>
          <a:off x="4857750" y="4919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278</xdr:row>
      <xdr:rowOff>0</xdr:rowOff>
    </xdr:from>
    <xdr:ext cx="190500" cy="266700"/>
    <xdr:sp fLocksText="0">
      <xdr:nvSpPr>
        <xdr:cNvPr id="4" name="TextovéPole 5"/>
        <xdr:cNvSpPr txBox="1">
          <a:spLocks noChangeArrowheads="1"/>
        </xdr:cNvSpPr>
      </xdr:nvSpPr>
      <xdr:spPr>
        <a:xfrm>
          <a:off x="4857750" y="4919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278</xdr:row>
      <xdr:rowOff>0</xdr:rowOff>
    </xdr:from>
    <xdr:ext cx="190500" cy="266700"/>
    <xdr:sp fLocksText="0">
      <xdr:nvSpPr>
        <xdr:cNvPr id="5" name="TextovéPole 6"/>
        <xdr:cNvSpPr txBox="1">
          <a:spLocks noChangeArrowheads="1"/>
        </xdr:cNvSpPr>
      </xdr:nvSpPr>
      <xdr:spPr>
        <a:xfrm>
          <a:off x="4857750" y="4919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278</xdr:row>
      <xdr:rowOff>0</xdr:rowOff>
    </xdr:from>
    <xdr:ext cx="190500" cy="266700"/>
    <xdr:sp fLocksText="0">
      <xdr:nvSpPr>
        <xdr:cNvPr id="6" name="TextovéPole 7"/>
        <xdr:cNvSpPr txBox="1">
          <a:spLocks noChangeArrowheads="1"/>
        </xdr:cNvSpPr>
      </xdr:nvSpPr>
      <xdr:spPr>
        <a:xfrm>
          <a:off x="4857750" y="4919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111</xdr:row>
      <xdr:rowOff>0</xdr:rowOff>
    </xdr:from>
    <xdr:ext cx="190500" cy="257175"/>
    <xdr:sp fLocksText="0">
      <xdr:nvSpPr>
        <xdr:cNvPr id="7" name="TextovéPole 1"/>
        <xdr:cNvSpPr txBox="1">
          <a:spLocks noChangeArrowheads="1"/>
        </xdr:cNvSpPr>
      </xdr:nvSpPr>
      <xdr:spPr>
        <a:xfrm>
          <a:off x="6429375" y="2132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111</xdr:row>
      <xdr:rowOff>0</xdr:rowOff>
    </xdr:from>
    <xdr:ext cx="190500" cy="257175"/>
    <xdr:sp fLocksText="0">
      <xdr:nvSpPr>
        <xdr:cNvPr id="8" name="TextovéPole 8"/>
        <xdr:cNvSpPr txBox="1">
          <a:spLocks noChangeArrowheads="1"/>
        </xdr:cNvSpPr>
      </xdr:nvSpPr>
      <xdr:spPr>
        <a:xfrm>
          <a:off x="6429375" y="2132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171</xdr:row>
      <xdr:rowOff>0</xdr:rowOff>
    </xdr:from>
    <xdr:ext cx="190500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6429375" y="31718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171</xdr:row>
      <xdr:rowOff>0</xdr:rowOff>
    </xdr:from>
    <xdr:ext cx="190500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6429375" y="31718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235</xdr:row>
      <xdr:rowOff>0</xdr:rowOff>
    </xdr:from>
    <xdr:ext cx="190500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6429375" y="42233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235</xdr:row>
      <xdr:rowOff>0</xdr:rowOff>
    </xdr:from>
    <xdr:ext cx="190500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6429375" y="42233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d.veselicko@iol.cz" TargetMode="External" /><Relationship Id="rId2" Type="http://schemas.openxmlformats.org/officeDocument/2006/relationships/hyperlink" Target="http://www.obec-veselicko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zoomScale="136" zoomScaleNormal="136" zoomScalePageLayoutView="110" workbookViewId="0" topLeftCell="A270">
      <selection activeCell="G287" sqref="G287"/>
    </sheetView>
  </sheetViews>
  <sheetFormatPr defaultColWidth="9.140625" defaultRowHeight="12.75"/>
  <cols>
    <col min="1" max="1" width="9.140625" style="9" customWidth="1"/>
    <col min="2" max="2" width="28.57421875" style="9" customWidth="1"/>
    <col min="3" max="3" width="18.421875" style="9" customWidth="1"/>
    <col min="4" max="4" width="24.00390625" style="9" customWidth="1"/>
    <col min="5" max="5" width="17.8515625" style="9" customWidth="1"/>
    <col min="6" max="6" width="17.00390625" style="9" customWidth="1"/>
    <col min="7" max="7" width="22.421875" style="9" customWidth="1"/>
    <col min="8" max="8" width="17.421875" style="9" customWidth="1"/>
    <col min="9" max="9" width="12.00390625" style="9" customWidth="1"/>
    <col min="10" max="12" width="9.28125" style="9" customWidth="1"/>
    <col min="13" max="16384" width="9.140625" style="9" customWidth="1"/>
  </cols>
  <sheetData>
    <row r="1" spans="2:5" ht="60.75">
      <c r="B1" s="270" t="s">
        <v>35</v>
      </c>
      <c r="C1" s="270"/>
      <c r="D1" s="270"/>
      <c r="E1" s="63" t="s">
        <v>106</v>
      </c>
    </row>
    <row r="2" spans="2:5" ht="60.75">
      <c r="B2" s="270" t="s">
        <v>43</v>
      </c>
      <c r="C2" s="271"/>
      <c r="D2" s="271"/>
      <c r="E2" s="10"/>
    </row>
    <row r="3" spans="2:5" ht="60.75">
      <c r="B3" s="272" t="s">
        <v>44</v>
      </c>
      <c r="C3" s="272"/>
      <c r="D3" s="272"/>
      <c r="E3" s="272"/>
    </row>
    <row r="4" ht="0.75" customHeight="1">
      <c r="E4" s="11"/>
    </row>
    <row r="5" spans="1:5" ht="34.5" customHeight="1">
      <c r="A5" s="279" t="s">
        <v>367</v>
      </c>
      <c r="B5" s="280"/>
      <c r="C5" s="280"/>
      <c r="D5" s="280"/>
      <c r="E5" s="280"/>
    </row>
    <row r="6" spans="2:5" ht="12.75">
      <c r="B6" s="275" t="s">
        <v>280</v>
      </c>
      <c r="C6" s="276"/>
      <c r="D6" s="276"/>
      <c r="E6" s="276"/>
    </row>
    <row r="7" spans="1:5" ht="12.75">
      <c r="A7" s="262" t="s">
        <v>8</v>
      </c>
      <c r="B7" s="263"/>
      <c r="C7" s="263"/>
      <c r="D7" s="263"/>
      <c r="E7" s="263"/>
    </row>
    <row r="8" ht="15.75">
      <c r="E8" s="3"/>
    </row>
    <row r="9" spans="1:5" ht="15.75">
      <c r="A9" s="49" t="s">
        <v>0</v>
      </c>
      <c r="B9" s="50"/>
      <c r="E9" s="1"/>
    </row>
    <row r="10" spans="1:5" ht="15.75">
      <c r="A10" s="9" t="s">
        <v>9</v>
      </c>
      <c r="D10" s="15" t="s">
        <v>36</v>
      </c>
      <c r="E10" s="5"/>
    </row>
    <row r="11" spans="1:5" ht="15.75">
      <c r="A11" s="9" t="s">
        <v>2</v>
      </c>
      <c r="D11" s="25" t="s">
        <v>37</v>
      </c>
      <c r="E11" s="3" t="s">
        <v>1</v>
      </c>
    </row>
    <row r="12" spans="1:5" ht="15.75">
      <c r="A12" s="9" t="s">
        <v>3</v>
      </c>
      <c r="D12" s="9" t="s">
        <v>10</v>
      </c>
      <c r="E12" s="2"/>
    </row>
    <row r="13" spans="1:5" ht="12.75">
      <c r="A13" s="9" t="s">
        <v>13</v>
      </c>
      <c r="D13" s="13">
        <v>581793255</v>
      </c>
      <c r="E13" s="13"/>
    </row>
    <row r="14" spans="1:5" ht="15.75">
      <c r="A14" s="9" t="s">
        <v>14</v>
      </c>
      <c r="D14" s="43" t="s">
        <v>38</v>
      </c>
      <c r="E14" s="2"/>
    </row>
    <row r="15" spans="1:5" ht="15.75">
      <c r="A15" s="9" t="s">
        <v>11</v>
      </c>
      <c r="D15" s="43" t="s">
        <v>39</v>
      </c>
      <c r="E15" s="2"/>
    </row>
    <row r="16" spans="1:5" ht="12.75">
      <c r="A16" s="9" t="s">
        <v>12</v>
      </c>
      <c r="D16" s="14" t="s">
        <v>40</v>
      </c>
      <c r="E16" s="8"/>
    </row>
    <row r="17" spans="1:5" ht="15.75">
      <c r="A17" s="9" t="s">
        <v>167</v>
      </c>
      <c r="C17" s="9" t="s">
        <v>168</v>
      </c>
      <c r="D17" s="15" t="s">
        <v>41</v>
      </c>
      <c r="E17" s="2"/>
    </row>
    <row r="18" spans="1:5" ht="15.75">
      <c r="A18" s="9" t="s">
        <v>169</v>
      </c>
      <c r="C18" s="9" t="s">
        <v>168</v>
      </c>
      <c r="D18" s="15" t="s">
        <v>170</v>
      </c>
      <c r="E18" s="2"/>
    </row>
    <row r="19" ht="15.75">
      <c r="E19" s="2"/>
    </row>
    <row r="20" spans="1:5" ht="15.75">
      <c r="A20" s="49" t="s">
        <v>101</v>
      </c>
      <c r="B20" s="50"/>
      <c r="D20" s="9" t="s">
        <v>42</v>
      </c>
      <c r="E20" s="4"/>
    </row>
    <row r="21" spans="1:5" ht="15.75">
      <c r="A21" s="49"/>
      <c r="B21" s="50"/>
      <c r="D21" s="9" t="s">
        <v>247</v>
      </c>
      <c r="E21" s="4"/>
    </row>
    <row r="22" spans="1:5" ht="15.75">
      <c r="A22" s="59"/>
      <c r="B22" s="56"/>
      <c r="E22" s="4"/>
    </row>
    <row r="23" spans="1:5" ht="15.75">
      <c r="A23" s="49" t="s">
        <v>102</v>
      </c>
      <c r="B23" s="50"/>
      <c r="D23" s="9" t="s">
        <v>103</v>
      </c>
      <c r="E23" s="4"/>
    </row>
    <row r="24" spans="4:5" ht="15.75">
      <c r="D24" s="9" t="s">
        <v>104</v>
      </c>
      <c r="E24" s="4"/>
    </row>
    <row r="25" spans="1:5" ht="15.75">
      <c r="A25" s="49" t="s">
        <v>59</v>
      </c>
      <c r="B25" s="50"/>
      <c r="C25" s="56"/>
      <c r="D25" s="16" t="s">
        <v>358</v>
      </c>
      <c r="E25" s="19"/>
    </row>
    <row r="26" spans="1:5" ht="6.75" customHeight="1">
      <c r="A26" s="6"/>
      <c r="D26" s="16"/>
      <c r="E26" s="21"/>
    </row>
    <row r="27" spans="1:6" ht="15.75">
      <c r="A27" s="9" t="s">
        <v>4</v>
      </c>
      <c r="D27" s="9" t="s">
        <v>281</v>
      </c>
      <c r="E27" s="16"/>
      <c r="F27" s="20"/>
    </row>
    <row r="28" spans="1:6" ht="15.75">
      <c r="A28" s="9" t="s">
        <v>5</v>
      </c>
      <c r="D28" s="9" t="s">
        <v>193</v>
      </c>
      <c r="E28" s="16"/>
      <c r="F28" s="20"/>
    </row>
    <row r="29" spans="1:6" ht="15.75">
      <c r="A29" s="9" t="s">
        <v>6</v>
      </c>
      <c r="D29" s="9" t="s">
        <v>45</v>
      </c>
      <c r="E29" s="16"/>
      <c r="F29" s="20"/>
    </row>
    <row r="30" spans="4:6" ht="15.75">
      <c r="D30" s="16" t="s">
        <v>357</v>
      </c>
      <c r="E30" s="16"/>
      <c r="F30" s="20"/>
    </row>
    <row r="31" spans="4:6" ht="15.75">
      <c r="D31" s="9" t="s">
        <v>282</v>
      </c>
      <c r="E31" s="16"/>
      <c r="F31" s="20"/>
    </row>
    <row r="32" spans="4:6" ht="15.75">
      <c r="D32" s="16" t="s">
        <v>283</v>
      </c>
      <c r="E32" s="16"/>
      <c r="F32" s="20"/>
    </row>
    <row r="33" spans="4:6" ht="15.75">
      <c r="D33" s="16" t="s">
        <v>284</v>
      </c>
      <c r="E33" s="16"/>
      <c r="F33" s="20"/>
    </row>
    <row r="34" spans="4:6" ht="15.75">
      <c r="D34" s="16" t="s">
        <v>185</v>
      </c>
      <c r="E34" s="16"/>
      <c r="F34" s="20"/>
    </row>
    <row r="35" spans="4:6" ht="15.75">
      <c r="D35" s="16" t="s">
        <v>194</v>
      </c>
      <c r="E35" s="16"/>
      <c r="F35" s="20"/>
    </row>
    <row r="36" spans="1:5" ht="5.25" customHeight="1">
      <c r="A36" s="57"/>
      <c r="B36" s="58"/>
      <c r="C36" s="58"/>
      <c r="D36" s="58"/>
      <c r="E36" s="58"/>
    </row>
    <row r="37" spans="1:5" ht="12.75" hidden="1">
      <c r="A37" s="57"/>
      <c r="B37" s="58"/>
      <c r="C37" s="58"/>
      <c r="D37" s="58"/>
      <c r="E37" s="58"/>
    </row>
    <row r="38" ht="12.75" hidden="1">
      <c r="A38" s="12"/>
    </row>
    <row r="39" ht="12.75">
      <c r="A39" s="12"/>
    </row>
    <row r="40" spans="1:3" ht="12.75">
      <c r="A40" s="12" t="s">
        <v>129</v>
      </c>
      <c r="C40" s="9" t="s">
        <v>152</v>
      </c>
    </row>
    <row r="41" spans="1:3" ht="12.75">
      <c r="A41" s="12"/>
      <c r="C41" s="9" t="s">
        <v>130</v>
      </c>
    </row>
    <row r="42" spans="1:3" ht="12.75">
      <c r="A42" s="12"/>
      <c r="C42" s="9" t="s">
        <v>131</v>
      </c>
    </row>
    <row r="43" spans="1:3" ht="12.75">
      <c r="A43" s="12"/>
      <c r="C43" s="9" t="s">
        <v>132</v>
      </c>
    </row>
    <row r="44" spans="1:3" ht="12.75">
      <c r="A44" s="12"/>
      <c r="C44" s="9" t="s">
        <v>151</v>
      </c>
    </row>
    <row r="45" spans="4:5" ht="12.75" customHeight="1">
      <c r="D45" s="16"/>
      <c r="E45" s="2"/>
    </row>
    <row r="46" spans="1:5" ht="15.75">
      <c r="A46" s="49" t="s">
        <v>15</v>
      </c>
      <c r="B46" s="50"/>
      <c r="E46" s="7"/>
    </row>
    <row r="47" spans="1:5" ht="15.75">
      <c r="A47" s="16" t="s">
        <v>33</v>
      </c>
      <c r="B47" s="16"/>
      <c r="C47" s="96" t="s">
        <v>153</v>
      </c>
      <c r="D47" s="16"/>
      <c r="E47" s="7"/>
    </row>
    <row r="48" spans="1:5" ht="15.75">
      <c r="A48" s="16"/>
      <c r="B48" s="16"/>
      <c r="C48" s="96"/>
      <c r="D48" s="16"/>
      <c r="E48" s="7"/>
    </row>
    <row r="49" spans="1:5" ht="15.75">
      <c r="A49" s="16"/>
      <c r="B49" s="16"/>
      <c r="C49" s="96"/>
      <c r="D49" s="16"/>
      <c r="E49" s="7"/>
    </row>
    <row r="50" spans="1:5" ht="15.75">
      <c r="A50" s="16"/>
      <c r="B50" s="16"/>
      <c r="C50" s="96"/>
      <c r="D50" s="16"/>
      <c r="E50" s="7"/>
    </row>
    <row r="51" spans="1:5" s="41" customFormat="1" ht="15" customHeight="1" thickBot="1">
      <c r="A51" s="124" t="s">
        <v>171</v>
      </c>
      <c r="B51" s="125"/>
      <c r="C51" s="126"/>
      <c r="D51" s="127"/>
      <c r="E51" s="180" t="s">
        <v>243</v>
      </c>
    </row>
    <row r="52" spans="1:5" ht="15" customHeight="1" thickBot="1">
      <c r="A52" s="147" t="s">
        <v>16</v>
      </c>
      <c r="B52" s="148" t="s">
        <v>17</v>
      </c>
      <c r="C52" s="149" t="s">
        <v>173</v>
      </c>
      <c r="D52" s="149" t="s">
        <v>172</v>
      </c>
      <c r="E52" s="150" t="s">
        <v>18</v>
      </c>
    </row>
    <row r="53" spans="1:5" s="16" customFormat="1" ht="15" customHeight="1">
      <c r="A53" s="152">
        <v>98187</v>
      </c>
      <c r="B53" s="153" t="s">
        <v>285</v>
      </c>
      <c r="C53" s="154">
        <v>32000</v>
      </c>
      <c r="D53" s="154">
        <v>21632</v>
      </c>
      <c r="E53" s="151">
        <v>10368</v>
      </c>
    </row>
    <row r="54" spans="1:5" s="16" customFormat="1" ht="15" customHeight="1">
      <c r="A54" s="152">
        <v>98008</v>
      </c>
      <c r="B54" s="153" t="s">
        <v>286</v>
      </c>
      <c r="C54" s="154">
        <v>9400</v>
      </c>
      <c r="D54" s="154">
        <v>0</v>
      </c>
      <c r="E54" s="151">
        <v>9400</v>
      </c>
    </row>
    <row r="55" spans="1:6" s="16" customFormat="1" ht="15" customHeight="1">
      <c r="A55" s="152">
        <v>98043</v>
      </c>
      <c r="B55" s="157" t="s">
        <v>289</v>
      </c>
      <c r="C55" s="156">
        <v>50575.86</v>
      </c>
      <c r="D55" s="156">
        <v>50575.86</v>
      </c>
      <c r="E55" s="151">
        <v>0</v>
      </c>
      <c r="F55" s="86"/>
    </row>
    <row r="56" spans="1:8" s="16" customFormat="1" ht="15" customHeight="1">
      <c r="A56" s="152">
        <v>527</v>
      </c>
      <c r="B56" s="155" t="s">
        <v>265</v>
      </c>
      <c r="C56" s="156">
        <v>13800</v>
      </c>
      <c r="D56" s="156">
        <v>13800</v>
      </c>
      <c r="E56" s="151">
        <f>SUM(C56-D56)</f>
        <v>0</v>
      </c>
      <c r="F56" s="134"/>
      <c r="G56" s="134"/>
      <c r="H56" s="134"/>
    </row>
    <row r="57" spans="1:6" s="16" customFormat="1" ht="15" customHeight="1">
      <c r="A57" s="152">
        <v>560</v>
      </c>
      <c r="B57" s="153" t="s">
        <v>287</v>
      </c>
      <c r="C57" s="156">
        <v>166700</v>
      </c>
      <c r="D57" s="154">
        <f>C57-E57</f>
        <v>130124.5</v>
      </c>
      <c r="E57" s="151">
        <v>36575.5</v>
      </c>
      <c r="F57" s="134"/>
    </row>
    <row r="58" spans="1:5" s="16" customFormat="1" ht="15" customHeight="1">
      <c r="A58" s="152">
        <v>615</v>
      </c>
      <c r="B58" s="153" t="s">
        <v>288</v>
      </c>
      <c r="C58" s="156">
        <v>71967</v>
      </c>
      <c r="D58" s="154">
        <v>71967</v>
      </c>
      <c r="E58" s="151">
        <v>0</v>
      </c>
    </row>
    <row r="59" spans="1:7" s="16" customFormat="1" ht="15" customHeight="1">
      <c r="A59" s="158">
        <v>14004</v>
      </c>
      <c r="B59" s="157" t="s">
        <v>266</v>
      </c>
      <c r="C59" s="159">
        <v>24360</v>
      </c>
      <c r="D59" s="159">
        <v>24360</v>
      </c>
      <c r="E59" s="160">
        <v>0</v>
      </c>
      <c r="F59" s="86"/>
      <c r="G59" s="134"/>
    </row>
    <row r="60" spans="1:5" s="16" customFormat="1" ht="15" customHeight="1">
      <c r="A60" s="152">
        <v>415</v>
      </c>
      <c r="B60" s="153" t="s">
        <v>195</v>
      </c>
      <c r="C60" s="156">
        <v>19200</v>
      </c>
      <c r="D60" s="154">
        <v>19200</v>
      </c>
      <c r="E60" s="151">
        <f>C60-D60</f>
        <v>0</v>
      </c>
    </row>
    <row r="61" spans="1:7" s="16" customFormat="1" ht="15" customHeight="1">
      <c r="A61" s="158">
        <v>33063</v>
      </c>
      <c r="B61" s="157" t="s">
        <v>361</v>
      </c>
      <c r="C61" s="159">
        <v>399460</v>
      </c>
      <c r="D61" s="159">
        <v>390636</v>
      </c>
      <c r="E61" s="160">
        <v>8824</v>
      </c>
      <c r="F61" s="86"/>
      <c r="G61" s="134"/>
    </row>
    <row r="62" spans="1:6" s="16" customFormat="1" ht="15" customHeight="1">
      <c r="A62" s="158" t="s">
        <v>196</v>
      </c>
      <c r="B62" s="157" t="s">
        <v>118</v>
      </c>
      <c r="C62" s="159">
        <v>206500</v>
      </c>
      <c r="D62" s="243">
        <v>206500</v>
      </c>
      <c r="E62" s="160">
        <f>SUM(C62-D62)</f>
        <v>0</v>
      </c>
      <c r="F62" s="134"/>
    </row>
    <row r="63" spans="1:7" s="16" customFormat="1" ht="15" customHeight="1">
      <c r="A63" s="158">
        <v>13013</v>
      </c>
      <c r="B63" s="153" t="s">
        <v>127</v>
      </c>
      <c r="C63" s="159">
        <v>42189</v>
      </c>
      <c r="D63" s="159">
        <v>42189</v>
      </c>
      <c r="E63" s="160">
        <v>0</v>
      </c>
      <c r="F63" s="86"/>
      <c r="G63" s="134"/>
    </row>
    <row r="64" spans="1:7" s="16" customFormat="1" ht="13.5" customHeight="1" thickBot="1">
      <c r="A64" s="167">
        <v>13101</v>
      </c>
      <c r="B64" s="161" t="s">
        <v>127</v>
      </c>
      <c r="C64" s="162">
        <v>53225</v>
      </c>
      <c r="D64" s="162">
        <v>53225</v>
      </c>
      <c r="E64" s="163">
        <v>0</v>
      </c>
      <c r="G64" s="134"/>
    </row>
    <row r="65" spans="1:9" ht="12.75">
      <c r="A65" s="166" t="s">
        <v>245</v>
      </c>
      <c r="B65" s="277" t="s">
        <v>252</v>
      </c>
      <c r="C65" s="278"/>
      <c r="D65" s="278"/>
      <c r="G65" s="131"/>
      <c r="I65"/>
    </row>
    <row r="66" spans="1:9" ht="12.75">
      <c r="A66" s="166" t="s">
        <v>362</v>
      </c>
      <c r="B66" s="238" t="s">
        <v>363</v>
      </c>
      <c r="C66" s="239"/>
      <c r="D66" s="239"/>
      <c r="G66" s="131"/>
      <c r="I66"/>
    </row>
    <row r="67" spans="1:4" ht="17.25" customHeight="1" thickBot="1">
      <c r="A67" s="49" t="s">
        <v>124</v>
      </c>
      <c r="B67" s="52"/>
      <c r="C67" s="52"/>
      <c r="D67" s="52"/>
    </row>
    <row r="68" spans="1:5" ht="12.75" customHeight="1" thickBot="1">
      <c r="A68" s="33" t="s">
        <v>46</v>
      </c>
      <c r="B68" s="34" t="s">
        <v>21</v>
      </c>
      <c r="C68" s="35" t="s">
        <v>20</v>
      </c>
      <c r="D68" s="73" t="s">
        <v>22</v>
      </c>
      <c r="E68" s="85" t="s">
        <v>121</v>
      </c>
    </row>
    <row r="69" spans="1:5" ht="12.75">
      <c r="A69" s="31">
        <v>1</v>
      </c>
      <c r="B69" s="32" t="s">
        <v>155</v>
      </c>
      <c r="C69" s="139">
        <v>18700</v>
      </c>
      <c r="D69" s="140" t="s">
        <v>123</v>
      </c>
      <c r="E69" s="102">
        <v>18700</v>
      </c>
    </row>
    <row r="70" spans="1:5" ht="12.75">
      <c r="A70" s="31">
        <v>2</v>
      </c>
      <c r="B70" s="18" t="s">
        <v>268</v>
      </c>
      <c r="C70" s="139">
        <v>18759</v>
      </c>
      <c r="D70" s="235" t="s">
        <v>290</v>
      </c>
      <c r="E70" s="102">
        <v>18759</v>
      </c>
    </row>
    <row r="71" spans="1:5" ht="12.75">
      <c r="A71" s="31">
        <v>3</v>
      </c>
      <c r="B71" s="18" t="s">
        <v>291</v>
      </c>
      <c r="C71" s="139">
        <v>10000</v>
      </c>
      <c r="D71" s="235" t="s">
        <v>292</v>
      </c>
      <c r="E71" s="102">
        <v>10000</v>
      </c>
    </row>
    <row r="72" spans="1:6" ht="12.75">
      <c r="A72" s="29">
        <v>4</v>
      </c>
      <c r="B72" s="18" t="s">
        <v>269</v>
      </c>
      <c r="C72" s="81">
        <v>10000</v>
      </c>
      <c r="D72" s="30" t="s">
        <v>116</v>
      </c>
      <c r="E72" s="103">
        <v>10000</v>
      </c>
      <c r="F72" s="131"/>
    </row>
    <row r="73" spans="1:5" ht="12.75">
      <c r="A73" s="244"/>
      <c r="B73" s="245"/>
      <c r="C73" s="246"/>
      <c r="D73" s="141"/>
      <c r="E73" s="104"/>
    </row>
    <row r="74" spans="1:7" s="16" customFormat="1" ht="15.75">
      <c r="A74" s="266" t="s">
        <v>157</v>
      </c>
      <c r="B74" s="267"/>
      <c r="C74" s="267"/>
      <c r="D74" s="141"/>
      <c r="E74" s="104" t="s">
        <v>158</v>
      </c>
      <c r="F74" s="86"/>
      <c r="G74" s="86"/>
    </row>
    <row r="75" spans="1:5" s="16" customFormat="1" ht="12.75" customHeight="1">
      <c r="A75" s="98">
        <v>1</v>
      </c>
      <c r="B75" s="99" t="s">
        <v>188</v>
      </c>
      <c r="C75" s="75">
        <v>2000</v>
      </c>
      <c r="D75" s="97" t="s">
        <v>197</v>
      </c>
      <c r="E75" s="100">
        <v>2000</v>
      </c>
    </row>
    <row r="76" spans="1:5" s="16" customFormat="1" ht="12.75" customHeight="1">
      <c r="A76" s="98">
        <v>2</v>
      </c>
      <c r="B76" s="99" t="s">
        <v>267</v>
      </c>
      <c r="C76" s="75">
        <v>5000</v>
      </c>
      <c r="D76" s="97" t="s">
        <v>197</v>
      </c>
      <c r="E76" s="100">
        <v>5000</v>
      </c>
    </row>
    <row r="77" spans="1:6" s="16" customFormat="1" ht="12.75" customHeight="1">
      <c r="A77" s="98">
        <v>3</v>
      </c>
      <c r="B77" s="99" t="s">
        <v>159</v>
      </c>
      <c r="C77" s="75">
        <v>3000</v>
      </c>
      <c r="D77" s="97" t="s">
        <v>197</v>
      </c>
      <c r="E77" s="100">
        <v>3000</v>
      </c>
      <c r="F77" s="86"/>
    </row>
    <row r="78" spans="1:5" s="16" customFormat="1" ht="12.75" customHeight="1">
      <c r="A78" s="98">
        <v>4</v>
      </c>
      <c r="B78" s="247" t="s">
        <v>293</v>
      </c>
      <c r="C78" s="75">
        <v>5000</v>
      </c>
      <c r="D78" s="97" t="s">
        <v>197</v>
      </c>
      <c r="E78" s="100">
        <v>5000</v>
      </c>
    </row>
    <row r="79" spans="1:5" ht="15.75">
      <c r="A79" s="105" t="s">
        <v>160</v>
      </c>
      <c r="B79" s="53"/>
      <c r="C79" s="53"/>
      <c r="D79" s="53"/>
      <c r="E79" s="106"/>
    </row>
    <row r="80" spans="1:5" ht="12.75">
      <c r="A80" s="29">
        <v>1</v>
      </c>
      <c r="B80" s="99" t="s">
        <v>274</v>
      </c>
      <c r="C80" s="75">
        <v>5226</v>
      </c>
      <c r="D80" s="54"/>
      <c r="E80" s="100">
        <v>5226</v>
      </c>
    </row>
    <row r="81" spans="1:5" ht="15.75">
      <c r="A81" s="105" t="s">
        <v>161</v>
      </c>
      <c r="B81" s="53"/>
      <c r="C81" s="53"/>
      <c r="D81" s="22"/>
      <c r="E81" s="107"/>
    </row>
    <row r="82" spans="1:5" s="16" customFormat="1" ht="12" customHeight="1">
      <c r="A82" s="29">
        <v>1</v>
      </c>
      <c r="B82" s="18" t="s">
        <v>47</v>
      </c>
      <c r="C82" s="75">
        <v>2000</v>
      </c>
      <c r="D82" s="30" t="s">
        <v>48</v>
      </c>
      <c r="E82" s="100">
        <v>2000</v>
      </c>
    </row>
    <row r="83" spans="1:5" s="16" customFormat="1" ht="12" customHeight="1">
      <c r="A83" s="29">
        <v>2</v>
      </c>
      <c r="B83" s="18" t="s">
        <v>117</v>
      </c>
      <c r="C83" s="81">
        <v>22436</v>
      </c>
      <c r="D83" s="30" t="s">
        <v>294</v>
      </c>
      <c r="E83" s="100">
        <v>22436</v>
      </c>
    </row>
    <row r="84" spans="1:5" s="16" customFormat="1" ht="12" customHeight="1">
      <c r="A84" s="44">
        <v>3</v>
      </c>
      <c r="B84" s="45" t="s">
        <v>183</v>
      </c>
      <c r="C84" s="77">
        <v>8880</v>
      </c>
      <c r="D84" s="80" t="s">
        <v>48</v>
      </c>
      <c r="E84" s="234">
        <v>8880</v>
      </c>
    </row>
    <row r="85" spans="1:5" s="16" customFormat="1" ht="12" customHeight="1">
      <c r="A85" s="29">
        <v>4</v>
      </c>
      <c r="B85" s="18" t="s">
        <v>156</v>
      </c>
      <c r="C85" s="75">
        <v>8880</v>
      </c>
      <c r="D85" s="30" t="s">
        <v>48</v>
      </c>
      <c r="E85" s="100">
        <v>8880</v>
      </c>
    </row>
    <row r="86" spans="1:6" s="16" customFormat="1" ht="12.75" customHeight="1">
      <c r="A86" s="78">
        <v>5</v>
      </c>
      <c r="B86" s="74" t="s">
        <v>117</v>
      </c>
      <c r="C86" s="79">
        <v>5276</v>
      </c>
      <c r="D86" s="30" t="s">
        <v>48</v>
      </c>
      <c r="E86" s="100">
        <v>5276</v>
      </c>
      <c r="F86" s="86"/>
    </row>
    <row r="87" spans="1:6" s="16" customFormat="1" ht="12.75" customHeight="1">
      <c r="A87" s="236">
        <v>6</v>
      </c>
      <c r="B87" s="237" t="s">
        <v>154</v>
      </c>
      <c r="C87" s="75">
        <v>17760</v>
      </c>
      <c r="D87" s="30" t="s">
        <v>48</v>
      </c>
      <c r="E87" s="104">
        <v>17760</v>
      </c>
      <c r="F87" s="86"/>
    </row>
    <row r="88" spans="1:6" ht="15.75">
      <c r="A88" s="120" t="s">
        <v>162</v>
      </c>
      <c r="B88" s="121"/>
      <c r="C88" s="121"/>
      <c r="D88" s="55"/>
      <c r="E88" s="122"/>
      <c r="F88" s="131"/>
    </row>
    <row r="89" spans="1:5" ht="12.75">
      <c r="A89" s="108">
        <v>1</v>
      </c>
      <c r="B89" s="18" t="s">
        <v>163</v>
      </c>
      <c r="C89" s="75">
        <v>144614.2</v>
      </c>
      <c r="D89" s="54" t="s">
        <v>164</v>
      </c>
      <c r="E89" s="100">
        <v>144614.2</v>
      </c>
    </row>
    <row r="90" spans="1:5" ht="15.75">
      <c r="A90" s="105" t="s">
        <v>253</v>
      </c>
      <c r="B90" s="53"/>
      <c r="C90" s="123"/>
      <c r="D90" s="22"/>
      <c r="E90" s="119"/>
    </row>
    <row r="91" spans="1:5" ht="12.75">
      <c r="A91" s="29">
        <v>1</v>
      </c>
      <c r="B91" s="18" t="s">
        <v>166</v>
      </c>
      <c r="C91" s="75">
        <v>336874.09</v>
      </c>
      <c r="D91" s="17" t="s">
        <v>165</v>
      </c>
      <c r="E91" s="100">
        <v>336874.09</v>
      </c>
    </row>
    <row r="92" spans="1:5" ht="12.75">
      <c r="A92" s="78">
        <v>2</v>
      </c>
      <c r="B92" s="74" t="s">
        <v>254</v>
      </c>
      <c r="C92" s="79">
        <v>400000</v>
      </c>
      <c r="D92" s="136" t="s">
        <v>255</v>
      </c>
      <c r="E92" s="137">
        <v>400000</v>
      </c>
    </row>
    <row r="93" spans="1:6" ht="13.5" thickBot="1">
      <c r="A93" s="135">
        <v>3</v>
      </c>
      <c r="B93" s="66" t="s">
        <v>254</v>
      </c>
      <c r="C93" s="76">
        <v>100000</v>
      </c>
      <c r="D93" s="138" t="s">
        <v>270</v>
      </c>
      <c r="E93" s="101">
        <v>100000</v>
      </c>
      <c r="F93" s="131"/>
    </row>
    <row r="94" spans="1:2" ht="15.75" customHeight="1">
      <c r="A94" s="49" t="s">
        <v>189</v>
      </c>
      <c r="B94" s="50"/>
    </row>
    <row r="95" ht="15.75" customHeight="1">
      <c r="A95" s="9" t="s">
        <v>329</v>
      </c>
    </row>
    <row r="96" ht="15.75" customHeight="1">
      <c r="A96" s="9" t="s">
        <v>330</v>
      </c>
    </row>
    <row r="97" ht="15.75" customHeight="1">
      <c r="A97" s="9" t="s">
        <v>295</v>
      </c>
    </row>
    <row r="98" spans="1:5" ht="12" customHeight="1" hidden="1">
      <c r="A98" s="273" t="s">
        <v>49</v>
      </c>
      <c r="B98" s="274"/>
      <c r="C98" s="274"/>
      <c r="D98" s="274"/>
      <c r="E98" s="274"/>
    </row>
    <row r="99" spans="1:5" ht="12" customHeight="1">
      <c r="A99" s="241"/>
      <c r="B99" s="242"/>
      <c r="C99" s="242"/>
      <c r="D99" s="242"/>
      <c r="E99" s="242"/>
    </row>
    <row r="100" spans="1:3" ht="15.75" customHeight="1" thickBot="1">
      <c r="A100" s="49" t="s">
        <v>296</v>
      </c>
      <c r="B100" s="50"/>
      <c r="C100" s="50"/>
    </row>
    <row r="101" spans="1:4" ht="15.75" customHeight="1">
      <c r="A101" s="23">
        <v>231</v>
      </c>
      <c r="B101" s="28" t="s">
        <v>23</v>
      </c>
      <c r="C101" s="67">
        <v>6606184.93</v>
      </c>
      <c r="D101" s="47"/>
    </row>
    <row r="102" spans="1:4" ht="15.75" customHeight="1">
      <c r="A102" s="82">
        <v>231</v>
      </c>
      <c r="B102" s="83" t="s">
        <v>125</v>
      </c>
      <c r="C102" s="84">
        <v>745276.34</v>
      </c>
      <c r="D102" s="47"/>
    </row>
    <row r="103" spans="1:3" ht="12.75">
      <c r="A103" s="24">
        <v>245</v>
      </c>
      <c r="B103" s="27" t="s">
        <v>50</v>
      </c>
      <c r="C103" s="68">
        <v>72096.22</v>
      </c>
    </row>
    <row r="104" spans="1:4" ht="12.75">
      <c r="A104" s="24">
        <v>419</v>
      </c>
      <c r="B104" s="27" t="s">
        <v>51</v>
      </c>
      <c r="C104" s="142">
        <v>159878.56</v>
      </c>
      <c r="D104" s="9" t="s">
        <v>54</v>
      </c>
    </row>
    <row r="105" spans="1:3" ht="12.75" customHeight="1" thickBot="1">
      <c r="A105" s="109">
        <v>261</v>
      </c>
      <c r="B105" s="110" t="s">
        <v>24</v>
      </c>
      <c r="C105" s="111">
        <v>87619</v>
      </c>
    </row>
    <row r="106" spans="1:3" ht="12.75" customHeight="1">
      <c r="A106" s="183"/>
      <c r="B106" s="184"/>
      <c r="C106" s="182"/>
    </row>
    <row r="107" spans="1:3" ht="12.75" customHeight="1" thickBot="1">
      <c r="A107" s="255" t="s">
        <v>108</v>
      </c>
      <c r="B107" s="185">
        <v>44926</v>
      </c>
      <c r="C107" s="128"/>
    </row>
    <row r="108" spans="1:3" ht="15.75" customHeight="1">
      <c r="A108" s="191">
        <v>112</v>
      </c>
      <c r="B108" s="36" t="s">
        <v>25</v>
      </c>
      <c r="C108" s="192">
        <v>6220.75</v>
      </c>
    </row>
    <row r="109" spans="1:3" ht="13.5" thickBot="1">
      <c r="A109" s="42">
        <v>132</v>
      </c>
      <c r="B109" s="39" t="s">
        <v>26</v>
      </c>
      <c r="C109" s="142">
        <v>8272.52</v>
      </c>
    </row>
    <row r="110" spans="1:3" ht="13.5" thickBot="1">
      <c r="A110" s="37"/>
      <c r="B110" s="38" t="s">
        <v>19</v>
      </c>
      <c r="C110" s="40">
        <f>SUM(C108,C109)</f>
        <v>14493.27</v>
      </c>
    </row>
    <row r="111" spans="1:3" s="16" customFormat="1" ht="12.75">
      <c r="A111" s="177"/>
      <c r="B111" s="177"/>
      <c r="C111" s="178"/>
    </row>
    <row r="112" spans="1:10" ht="15.75">
      <c r="A112" s="51" t="s">
        <v>298</v>
      </c>
      <c r="B112" s="50"/>
      <c r="C112" s="50"/>
      <c r="D112" s="172"/>
      <c r="E112" s="180" t="s">
        <v>184</v>
      </c>
      <c r="I112"/>
      <c r="J112"/>
    </row>
    <row r="113" spans="1:4" ht="12.75">
      <c r="A113" s="143" t="s">
        <v>55</v>
      </c>
      <c r="B113" s="17"/>
      <c r="C113" s="17"/>
      <c r="D113" s="117">
        <v>238353</v>
      </c>
    </row>
    <row r="114" spans="1:4" ht="12.75">
      <c r="A114" s="143" t="s">
        <v>61</v>
      </c>
      <c r="B114" s="17"/>
      <c r="C114" s="17"/>
      <c r="D114" s="117">
        <v>13888</v>
      </c>
    </row>
    <row r="115" spans="1:4" ht="12.75">
      <c r="A115" s="143" t="s">
        <v>60</v>
      </c>
      <c r="B115" s="17"/>
      <c r="C115" s="17"/>
      <c r="D115" s="117">
        <v>4223.75</v>
      </c>
    </row>
    <row r="116" spans="1:4" ht="13.5" thickBot="1">
      <c r="A116" s="186" t="s">
        <v>109</v>
      </c>
      <c r="B116" s="136"/>
      <c r="C116" s="136"/>
      <c r="D116" s="187">
        <v>19604373.99</v>
      </c>
    </row>
    <row r="117" spans="1:10" ht="13.5" thickBot="1">
      <c r="A117" s="188" t="s">
        <v>147</v>
      </c>
      <c r="B117" s="189"/>
      <c r="C117" s="189"/>
      <c r="D117" s="190">
        <f>SUM(D113:D116)</f>
        <v>19860838.74</v>
      </c>
      <c r="I117" s="71"/>
      <c r="J117" s="71"/>
    </row>
    <row r="118" spans="1:10" ht="12.75">
      <c r="A118" s="175"/>
      <c r="B118" s="175"/>
      <c r="C118" s="175"/>
      <c r="D118" s="176"/>
      <c r="I118" s="71"/>
      <c r="J118" s="71"/>
    </row>
    <row r="119" spans="1:4" ht="15.75">
      <c r="A119" s="181" t="s">
        <v>299</v>
      </c>
      <c r="B119" s="173"/>
      <c r="C119" s="174"/>
      <c r="D119" s="193"/>
    </row>
    <row r="120" spans="1:4" ht="13.5" customHeight="1">
      <c r="A120" s="143" t="s">
        <v>56</v>
      </c>
      <c r="B120" s="17"/>
      <c r="C120" s="17"/>
      <c r="D120" s="117">
        <v>148824.78</v>
      </c>
    </row>
    <row r="121" spans="1:4" ht="13.5" customHeight="1">
      <c r="A121" s="143" t="s">
        <v>57</v>
      </c>
      <c r="B121" s="17"/>
      <c r="C121" s="145"/>
      <c r="D121" s="117">
        <v>226376</v>
      </c>
    </row>
    <row r="122" spans="1:4" ht="13.5" customHeight="1">
      <c r="A122" s="143" t="s">
        <v>149</v>
      </c>
      <c r="B122" s="17"/>
      <c r="C122" s="17"/>
      <c r="D122" s="117">
        <v>71646</v>
      </c>
    </row>
    <row r="123" spans="1:4" ht="13.5" customHeight="1">
      <c r="A123" s="143" t="s">
        <v>150</v>
      </c>
      <c r="B123" s="17"/>
      <c r="C123" s="17"/>
      <c r="D123" s="117">
        <v>34361</v>
      </c>
    </row>
    <row r="124" spans="1:4" ht="13.5" customHeight="1">
      <c r="A124" s="143" t="s">
        <v>58</v>
      </c>
      <c r="B124" s="17"/>
      <c r="C124" s="17"/>
      <c r="D124" s="117">
        <v>19866</v>
      </c>
    </row>
    <row r="125" spans="1:4" ht="13.5" customHeight="1">
      <c r="A125" s="143" t="s">
        <v>176</v>
      </c>
      <c r="B125" s="17"/>
      <c r="C125" s="17"/>
      <c r="D125" s="117">
        <v>127167</v>
      </c>
    </row>
    <row r="126" spans="1:4" ht="13.5" customHeight="1">
      <c r="A126" s="143" t="s">
        <v>62</v>
      </c>
      <c r="B126" s="17"/>
      <c r="C126" s="17"/>
      <c r="D126" s="117">
        <v>3835</v>
      </c>
    </row>
    <row r="127" spans="1:4" ht="13.5" customHeight="1">
      <c r="A127" s="264" t="s">
        <v>271</v>
      </c>
      <c r="B127" s="265"/>
      <c r="C127" s="136"/>
      <c r="D127" s="187">
        <v>109000</v>
      </c>
    </row>
    <row r="128" spans="1:5" ht="13.5" customHeight="1">
      <c r="A128" s="186" t="s">
        <v>63</v>
      </c>
      <c r="B128" s="136"/>
      <c r="C128" s="136"/>
      <c r="D128" s="187">
        <v>238353</v>
      </c>
      <c r="E128" s="72"/>
    </row>
    <row r="129" spans="1:5" ht="13.5" customHeight="1">
      <c r="A129" s="264" t="s">
        <v>246</v>
      </c>
      <c r="B129" s="265"/>
      <c r="C129" s="17"/>
      <c r="D129" s="117">
        <v>19496974.99</v>
      </c>
      <c r="E129" s="72"/>
    </row>
    <row r="130" spans="1:5" ht="13.5" customHeight="1">
      <c r="A130" s="268" t="s">
        <v>258</v>
      </c>
      <c r="B130" s="269"/>
      <c r="C130" s="231"/>
      <c r="D130" s="232">
        <v>4731167.98</v>
      </c>
      <c r="E130" s="72"/>
    </row>
    <row r="131" spans="1:5" ht="13.5" customHeight="1" thickBot="1">
      <c r="A131" s="248" t="s">
        <v>297</v>
      </c>
      <c r="B131" s="249"/>
      <c r="C131" s="136"/>
      <c r="D131" s="187">
        <v>72096.22</v>
      </c>
      <c r="E131" s="72"/>
    </row>
    <row r="132" spans="1:4" ht="13.5" customHeight="1" thickBot="1">
      <c r="A132" s="194" t="s">
        <v>148</v>
      </c>
      <c r="B132" s="189"/>
      <c r="C132" s="189"/>
      <c r="D132" s="190">
        <f>SUM(D120:D131)</f>
        <v>25279667.97</v>
      </c>
    </row>
    <row r="133" spans="1:4" s="180" customFormat="1" ht="17.25" customHeight="1">
      <c r="A133" s="179"/>
      <c r="B133" s="175"/>
      <c r="C133" s="175"/>
      <c r="D133" s="176"/>
    </row>
    <row r="134" spans="1:4" ht="13.5" customHeight="1">
      <c r="A134" s="65" t="s">
        <v>300</v>
      </c>
      <c r="B134" s="53"/>
      <c r="C134" s="53"/>
      <c r="D134" s="46"/>
    </row>
    <row r="135" spans="1:6" ht="14.25" customHeight="1">
      <c r="A135" s="48" t="s">
        <v>328</v>
      </c>
      <c r="B135" s="22"/>
      <c r="C135" s="22"/>
      <c r="D135" s="46"/>
      <c r="F135" s="180"/>
    </row>
    <row r="136" spans="1:6" ht="15.75" customHeight="1" thickBot="1">
      <c r="A136" s="65" t="s">
        <v>64</v>
      </c>
      <c r="B136" s="60"/>
      <c r="C136" s="22" t="s">
        <v>110</v>
      </c>
      <c r="D136" s="46" t="s">
        <v>111</v>
      </c>
      <c r="E136" s="9" t="s">
        <v>112</v>
      </c>
      <c r="F136" s="180"/>
    </row>
    <row r="137" spans="1:6" ht="13.5" customHeight="1">
      <c r="A137" s="112" t="s">
        <v>27</v>
      </c>
      <c r="B137" s="113" t="s">
        <v>65</v>
      </c>
      <c r="C137" s="114">
        <v>156725.5</v>
      </c>
      <c r="D137" s="114">
        <v>156725.5</v>
      </c>
      <c r="E137" s="115"/>
      <c r="F137" s="180"/>
    </row>
    <row r="138" spans="1:6" ht="13.5" customHeight="1">
      <c r="A138" s="116" t="s">
        <v>137</v>
      </c>
      <c r="B138" s="55" t="s">
        <v>138</v>
      </c>
      <c r="C138" s="26">
        <v>848995.5</v>
      </c>
      <c r="D138" s="70">
        <v>250393</v>
      </c>
      <c r="E138" s="117">
        <f>C138-D138</f>
        <v>598602.5</v>
      </c>
      <c r="F138" s="180"/>
    </row>
    <row r="139" spans="1:6" ht="13.5" customHeight="1">
      <c r="A139" s="116" t="s">
        <v>28</v>
      </c>
      <c r="B139" s="55" t="s">
        <v>34</v>
      </c>
      <c r="C139" s="26">
        <v>79684851.67</v>
      </c>
      <c r="D139" s="26">
        <v>18109844</v>
      </c>
      <c r="E139" s="117">
        <f aca="true" t="shared" si="0" ref="E139:E170">C139-D139</f>
        <v>61575007.67</v>
      </c>
      <c r="F139" s="228"/>
    </row>
    <row r="140" spans="1:6" ht="13.5" customHeight="1">
      <c r="A140" s="116" t="s">
        <v>29</v>
      </c>
      <c r="B140" s="55" t="s">
        <v>66</v>
      </c>
      <c r="C140" s="26">
        <v>21450495.68</v>
      </c>
      <c r="D140" s="26">
        <v>10870448</v>
      </c>
      <c r="E140" s="117">
        <f t="shared" si="0"/>
        <v>10580047.68</v>
      </c>
      <c r="F140" s="228"/>
    </row>
    <row r="141" spans="1:6" ht="13.5" customHeight="1">
      <c r="A141" s="116" t="s">
        <v>31</v>
      </c>
      <c r="B141" s="55" t="s">
        <v>67</v>
      </c>
      <c r="C141" s="69">
        <v>5290507.05</v>
      </c>
      <c r="D141" s="69">
        <v>5290507.05</v>
      </c>
      <c r="E141" s="117"/>
      <c r="F141" s="180"/>
    </row>
    <row r="142" spans="1:6" ht="13.5" customHeight="1">
      <c r="A142" s="116" t="s">
        <v>119</v>
      </c>
      <c r="B142" s="55" t="s">
        <v>120</v>
      </c>
      <c r="C142" s="69">
        <v>9201362.5</v>
      </c>
      <c r="D142" s="26">
        <v>7952158</v>
      </c>
      <c r="E142" s="117">
        <f t="shared" si="0"/>
        <v>1249204.5</v>
      </c>
      <c r="F142" s="228"/>
    </row>
    <row r="143" spans="1:6" ht="13.5" customHeight="1">
      <c r="A143" s="116" t="s">
        <v>30</v>
      </c>
      <c r="B143" s="55" t="s">
        <v>7</v>
      </c>
      <c r="C143" s="26">
        <v>12795817.3</v>
      </c>
      <c r="D143" s="70"/>
      <c r="E143" s="117">
        <f t="shared" si="0"/>
        <v>12795817.3</v>
      </c>
      <c r="F143" s="180"/>
    </row>
    <row r="144" spans="1:6" ht="13.5" customHeight="1">
      <c r="A144" s="116" t="s">
        <v>32</v>
      </c>
      <c r="B144" s="55" t="s">
        <v>68</v>
      </c>
      <c r="C144" s="26">
        <v>3446290.05</v>
      </c>
      <c r="D144" s="26"/>
      <c r="E144" s="117">
        <f t="shared" si="0"/>
        <v>3446290.05</v>
      </c>
      <c r="F144" s="228"/>
    </row>
    <row r="145" spans="1:6" ht="13.5" customHeight="1">
      <c r="A145" s="116" t="s">
        <v>53</v>
      </c>
      <c r="B145" s="223" t="s">
        <v>52</v>
      </c>
      <c r="C145" s="26">
        <v>2774000</v>
      </c>
      <c r="D145" s="26"/>
      <c r="E145" s="117">
        <f t="shared" si="0"/>
        <v>2774000</v>
      </c>
      <c r="F145" s="228"/>
    </row>
    <row r="146" spans="1:6" ht="13.5" customHeight="1">
      <c r="A146" s="116" t="s">
        <v>69</v>
      </c>
      <c r="B146" s="55" t="s">
        <v>70</v>
      </c>
      <c r="C146" s="26">
        <v>6220.75</v>
      </c>
      <c r="D146" s="26"/>
      <c r="E146" s="117">
        <f t="shared" si="0"/>
        <v>6220.75</v>
      </c>
      <c r="F146" s="180"/>
    </row>
    <row r="147" spans="1:6" ht="13.5" customHeight="1">
      <c r="A147" s="116" t="s">
        <v>71</v>
      </c>
      <c r="B147" s="55" t="s">
        <v>72</v>
      </c>
      <c r="C147" s="26">
        <v>8272.52</v>
      </c>
      <c r="D147" s="26"/>
      <c r="E147" s="117">
        <f t="shared" si="0"/>
        <v>8272.52</v>
      </c>
      <c r="F147" s="180"/>
    </row>
    <row r="148" spans="1:7" ht="13.5" customHeight="1">
      <c r="A148" s="116" t="s">
        <v>83</v>
      </c>
      <c r="B148" s="55" t="s">
        <v>84</v>
      </c>
      <c r="C148" s="26">
        <v>7351461.27</v>
      </c>
      <c r="D148" s="26"/>
      <c r="E148" s="117">
        <f t="shared" si="0"/>
        <v>7351461.27</v>
      </c>
      <c r="F148" s="228"/>
      <c r="G148" s="72"/>
    </row>
    <row r="149" spans="1:6" ht="13.5" customHeight="1">
      <c r="A149" s="116" t="s">
        <v>81</v>
      </c>
      <c r="B149" s="55" t="s">
        <v>82</v>
      </c>
      <c r="C149" s="26">
        <v>72096.22</v>
      </c>
      <c r="D149" s="26"/>
      <c r="E149" s="117">
        <f t="shared" si="0"/>
        <v>72096.22</v>
      </c>
      <c r="F149" s="180"/>
    </row>
    <row r="150" spans="1:6" ht="13.5" customHeight="1">
      <c r="A150" s="116" t="s">
        <v>174</v>
      </c>
      <c r="B150" s="55" t="s">
        <v>24</v>
      </c>
      <c r="C150" s="26">
        <v>87619</v>
      </c>
      <c r="D150" s="26"/>
      <c r="E150" s="117">
        <f t="shared" si="0"/>
        <v>87619</v>
      </c>
      <c r="F150" s="180"/>
    </row>
    <row r="151" spans="1:6" ht="13.5" customHeight="1">
      <c r="A151" s="116" t="s">
        <v>73</v>
      </c>
      <c r="B151" s="55" t="s">
        <v>74</v>
      </c>
      <c r="C151" s="26">
        <v>4223.75</v>
      </c>
      <c r="D151" s="26"/>
      <c r="E151" s="117">
        <f t="shared" si="0"/>
        <v>4223.75</v>
      </c>
      <c r="F151" s="228"/>
    </row>
    <row r="152" spans="1:6" ht="13.5" customHeight="1">
      <c r="A152" s="116" t="s">
        <v>75</v>
      </c>
      <c r="B152" s="55" t="s">
        <v>76</v>
      </c>
      <c r="C152" s="26">
        <v>238353</v>
      </c>
      <c r="D152" s="26"/>
      <c r="E152" s="117">
        <f t="shared" si="0"/>
        <v>238353</v>
      </c>
      <c r="F152" s="180"/>
    </row>
    <row r="153" spans="1:6" ht="13.5" customHeight="1">
      <c r="A153" s="116" t="s">
        <v>77</v>
      </c>
      <c r="B153" s="55" t="s">
        <v>78</v>
      </c>
      <c r="C153" s="26">
        <v>13888</v>
      </c>
      <c r="D153" s="26">
        <v>7741.8</v>
      </c>
      <c r="E153" s="117">
        <f t="shared" si="0"/>
        <v>6146.2</v>
      </c>
      <c r="F153" s="228"/>
    </row>
    <row r="154" spans="1:6" ht="13.5" customHeight="1">
      <c r="A154" s="116" t="s">
        <v>85</v>
      </c>
      <c r="B154" s="55" t="s">
        <v>86</v>
      </c>
      <c r="C154" s="26">
        <v>148824.78</v>
      </c>
      <c r="D154" s="26"/>
      <c r="E154" s="117">
        <f t="shared" si="0"/>
        <v>148824.78</v>
      </c>
      <c r="F154" s="180"/>
    </row>
    <row r="155" spans="1:6" ht="13.5" customHeight="1">
      <c r="A155" s="116" t="s">
        <v>87</v>
      </c>
      <c r="B155" s="55" t="s">
        <v>88</v>
      </c>
      <c r="C155" s="26">
        <v>226376</v>
      </c>
      <c r="D155" s="26"/>
      <c r="E155" s="117">
        <f t="shared" si="0"/>
        <v>226376</v>
      </c>
      <c r="F155" s="180"/>
    </row>
    <row r="156" spans="1:6" ht="13.5" customHeight="1">
      <c r="A156" s="116" t="s">
        <v>89</v>
      </c>
      <c r="B156" s="55" t="s">
        <v>135</v>
      </c>
      <c r="C156" s="26">
        <v>71646</v>
      </c>
      <c r="D156" s="26"/>
      <c r="E156" s="117">
        <f t="shared" si="0"/>
        <v>71646</v>
      </c>
      <c r="F156" s="180"/>
    </row>
    <row r="157" spans="1:6" ht="13.5" customHeight="1">
      <c r="A157" s="116" t="s">
        <v>134</v>
      </c>
      <c r="B157" s="55" t="s">
        <v>136</v>
      </c>
      <c r="C157" s="26">
        <v>34361</v>
      </c>
      <c r="D157" s="26"/>
      <c r="E157" s="117">
        <f t="shared" si="0"/>
        <v>34361</v>
      </c>
      <c r="F157" s="180"/>
    </row>
    <row r="158" spans="1:6" ht="13.5" customHeight="1">
      <c r="A158" s="116" t="s">
        <v>94</v>
      </c>
      <c r="B158" s="55" t="s">
        <v>96</v>
      </c>
      <c r="C158" s="26">
        <v>19866</v>
      </c>
      <c r="D158" s="26"/>
      <c r="E158" s="117">
        <f t="shared" si="0"/>
        <v>19866</v>
      </c>
      <c r="F158" s="180"/>
    </row>
    <row r="159" spans="1:6" ht="13.5" customHeight="1">
      <c r="A159" s="116" t="s">
        <v>181</v>
      </c>
      <c r="B159" s="55" t="s">
        <v>182</v>
      </c>
      <c r="C159" s="26">
        <v>127167</v>
      </c>
      <c r="D159" s="26"/>
      <c r="E159" s="117">
        <f t="shared" si="0"/>
        <v>127167</v>
      </c>
      <c r="F159" s="180"/>
    </row>
    <row r="160" spans="1:6" ht="13.5" customHeight="1">
      <c r="A160" s="116" t="s">
        <v>92</v>
      </c>
      <c r="B160" s="55" t="s">
        <v>93</v>
      </c>
      <c r="C160" s="26">
        <v>3835</v>
      </c>
      <c r="D160" s="26"/>
      <c r="E160" s="117">
        <f t="shared" si="0"/>
        <v>3835</v>
      </c>
      <c r="F160" s="180"/>
    </row>
    <row r="161" spans="1:6" ht="13.5" customHeight="1">
      <c r="A161" s="116" t="s">
        <v>272</v>
      </c>
      <c r="B161" s="55" t="s">
        <v>273</v>
      </c>
      <c r="C161" s="26">
        <v>109000</v>
      </c>
      <c r="D161" s="26"/>
      <c r="E161" s="117">
        <f t="shared" si="0"/>
        <v>109000</v>
      </c>
      <c r="F161" s="180"/>
    </row>
    <row r="162" spans="1:6" ht="13.5" customHeight="1">
      <c r="A162" s="116" t="s">
        <v>79</v>
      </c>
      <c r="B162" s="55" t="s">
        <v>80</v>
      </c>
      <c r="C162" s="26">
        <v>19604373.99</v>
      </c>
      <c r="D162" s="26"/>
      <c r="E162" s="117">
        <f t="shared" si="0"/>
        <v>19604373.99</v>
      </c>
      <c r="F162" s="228"/>
    </row>
    <row r="163" spans="1:6" ht="13.5" customHeight="1">
      <c r="A163" s="116" t="s">
        <v>90</v>
      </c>
      <c r="B163" s="55" t="s">
        <v>91</v>
      </c>
      <c r="C163" s="26">
        <v>238353</v>
      </c>
      <c r="D163" s="26"/>
      <c r="E163" s="117">
        <f t="shared" si="0"/>
        <v>238353</v>
      </c>
      <c r="F163" s="180"/>
    </row>
    <row r="164" spans="1:6" ht="13.5" customHeight="1">
      <c r="A164" s="116" t="s">
        <v>114</v>
      </c>
      <c r="B164" s="55" t="s">
        <v>115</v>
      </c>
      <c r="C164" s="26">
        <v>54594170.27</v>
      </c>
      <c r="D164" s="26"/>
      <c r="E164" s="117">
        <f t="shared" si="0"/>
        <v>54594170.27</v>
      </c>
      <c r="F164" s="180"/>
    </row>
    <row r="165" spans="1:6" ht="13.5" customHeight="1">
      <c r="A165" s="118">
        <v>403</v>
      </c>
      <c r="B165" s="55" t="s">
        <v>97</v>
      </c>
      <c r="C165" s="26">
        <v>33104580.03</v>
      </c>
      <c r="D165" s="26"/>
      <c r="E165" s="117">
        <f t="shared" si="0"/>
        <v>33104580.03</v>
      </c>
      <c r="F165" s="180"/>
    </row>
    <row r="166" spans="1:6" ht="13.5" customHeight="1">
      <c r="A166" s="116" t="s">
        <v>95</v>
      </c>
      <c r="B166" s="55" t="s">
        <v>51</v>
      </c>
      <c r="C166" s="26">
        <v>159878.56</v>
      </c>
      <c r="D166" s="26"/>
      <c r="E166" s="117">
        <f t="shared" si="0"/>
        <v>159878.56</v>
      </c>
      <c r="F166" s="180"/>
    </row>
    <row r="167" spans="1:6" ht="13.5" customHeight="1">
      <c r="A167" s="116" t="s">
        <v>259</v>
      </c>
      <c r="B167" s="55" t="s">
        <v>260</v>
      </c>
      <c r="C167" s="26">
        <v>4731167.98</v>
      </c>
      <c r="D167" s="26"/>
      <c r="E167" s="117">
        <f t="shared" si="0"/>
        <v>4731167.98</v>
      </c>
      <c r="F167" s="180"/>
    </row>
    <row r="168" spans="1:6" ht="13.5" customHeight="1">
      <c r="A168" s="116" t="s">
        <v>186</v>
      </c>
      <c r="B168" s="55" t="s">
        <v>187</v>
      </c>
      <c r="C168" s="26">
        <v>19496974.99</v>
      </c>
      <c r="D168" s="26"/>
      <c r="E168" s="117">
        <f t="shared" si="0"/>
        <v>19496974.99</v>
      </c>
      <c r="F168" s="180"/>
    </row>
    <row r="169" spans="1:6" ht="13.5" customHeight="1">
      <c r="A169" s="116" t="s">
        <v>248</v>
      </c>
      <c r="B169" s="55" t="s">
        <v>249</v>
      </c>
      <c r="C169" s="26">
        <v>2000</v>
      </c>
      <c r="D169" s="26"/>
      <c r="E169" s="117">
        <f t="shared" si="0"/>
        <v>2000</v>
      </c>
      <c r="F169" s="180"/>
    </row>
    <row r="170" spans="1:6" ht="13.5" customHeight="1">
      <c r="A170" s="116" t="s">
        <v>126</v>
      </c>
      <c r="B170" s="55" t="s">
        <v>98</v>
      </c>
      <c r="C170" s="95">
        <v>7741.8</v>
      </c>
      <c r="D170" s="26"/>
      <c r="E170" s="117">
        <f t="shared" si="0"/>
        <v>7741.8</v>
      </c>
      <c r="F170" s="180"/>
    </row>
    <row r="171" spans="1:6" ht="13.5" customHeight="1">
      <c r="A171" s="116"/>
      <c r="B171" s="55"/>
      <c r="C171" s="95"/>
      <c r="D171" s="26"/>
      <c r="E171" s="117"/>
      <c r="F171" s="180"/>
    </row>
    <row r="172" spans="1:6" ht="13.5" customHeight="1">
      <c r="A172" s="116"/>
      <c r="B172" s="55"/>
      <c r="C172" s="26" t="s">
        <v>250</v>
      </c>
      <c r="D172" s="26"/>
      <c r="E172" s="180" t="s">
        <v>332</v>
      </c>
      <c r="F172" s="180"/>
    </row>
    <row r="173" spans="1:6" ht="13.5" customHeight="1">
      <c r="A173" s="116" t="s">
        <v>177</v>
      </c>
      <c r="B173" s="55" t="s">
        <v>178</v>
      </c>
      <c r="C173" s="26">
        <v>944045.1</v>
      </c>
      <c r="D173" s="26"/>
      <c r="E173" s="117"/>
      <c r="F173" s="180"/>
    </row>
    <row r="174" spans="1:6" ht="13.5" customHeight="1">
      <c r="A174" s="116" t="s">
        <v>133</v>
      </c>
      <c r="B174" s="55" t="s">
        <v>113</v>
      </c>
      <c r="C174" s="26">
        <v>1586951.26</v>
      </c>
      <c r="D174" s="26"/>
      <c r="E174" s="117"/>
      <c r="F174" s="180"/>
    </row>
    <row r="175" spans="1:6" ht="13.5" customHeight="1" thickBot="1">
      <c r="A175" s="195" t="s">
        <v>175</v>
      </c>
      <c r="B175" s="196" t="s">
        <v>113</v>
      </c>
      <c r="C175" s="197">
        <v>2530996.36</v>
      </c>
      <c r="D175" s="197"/>
      <c r="E175" s="117"/>
      <c r="F175" s="180"/>
    </row>
    <row r="176" spans="1:6" ht="13.5" customHeight="1">
      <c r="A176" s="170"/>
      <c r="B176" s="22"/>
      <c r="C176" s="46"/>
      <c r="D176" s="46"/>
      <c r="F176" s="180"/>
    </row>
    <row r="177" spans="1:7" ht="21">
      <c r="A177" s="168" t="s">
        <v>366</v>
      </c>
      <c r="B177"/>
      <c r="C177"/>
      <c r="D177"/>
      <c r="E177"/>
      <c r="F177" s="180"/>
      <c r="G177" s="169"/>
    </row>
    <row r="178" spans="1:6" ht="12.75">
      <c r="A178" s="9" t="s">
        <v>256</v>
      </c>
      <c r="C178" s="9" t="s">
        <v>301</v>
      </c>
      <c r="D178" s="9" t="s">
        <v>302</v>
      </c>
      <c r="E178" s="9" t="s">
        <v>303</v>
      </c>
      <c r="F178" s="16"/>
    </row>
    <row r="179" spans="1:6" ht="13.5" thickBot="1">
      <c r="A179" s="50"/>
      <c r="B179" s="50" t="s">
        <v>100</v>
      </c>
      <c r="C179" s="50"/>
      <c r="D179" s="50"/>
      <c r="E179" s="50"/>
      <c r="F179" s="16"/>
    </row>
    <row r="180" spans="1:6" ht="12.75">
      <c r="A180" s="198" t="s">
        <v>304</v>
      </c>
      <c r="B180" s="199" t="s">
        <v>263</v>
      </c>
      <c r="C180" s="200">
        <v>11850000</v>
      </c>
      <c r="D180" s="200">
        <v>15838310</v>
      </c>
      <c r="E180" s="201">
        <v>15813460.97</v>
      </c>
      <c r="F180" s="16"/>
    </row>
    <row r="181" spans="1:6" ht="12.75">
      <c r="A181" s="143" t="s">
        <v>305</v>
      </c>
      <c r="B181" s="145" t="s">
        <v>306</v>
      </c>
      <c r="C181" s="202">
        <v>0</v>
      </c>
      <c r="D181" s="202">
        <v>653341.36</v>
      </c>
      <c r="E181" s="203">
        <v>653341.36</v>
      </c>
      <c r="F181" s="16"/>
    </row>
    <row r="182" spans="1:6" ht="12.75">
      <c r="A182" s="143" t="s">
        <v>307</v>
      </c>
      <c r="B182" s="145" t="s">
        <v>310</v>
      </c>
      <c r="C182" s="202"/>
      <c r="D182" s="202">
        <v>58850</v>
      </c>
      <c r="E182" s="203">
        <v>58850</v>
      </c>
      <c r="F182" s="16"/>
    </row>
    <row r="183" spans="1:6" ht="12.75">
      <c r="A183" s="143"/>
      <c r="B183" s="204"/>
      <c r="C183" s="205">
        <f>C180</f>
        <v>11850000</v>
      </c>
      <c r="D183" s="205">
        <f>SUM(D180:D182)</f>
        <v>16550501.36</v>
      </c>
      <c r="E183" s="206">
        <f>SUM(E180:E182)</f>
        <v>16525652.33</v>
      </c>
      <c r="F183" s="229"/>
    </row>
    <row r="184" spans="1:6" ht="12.75">
      <c r="A184" s="143" t="s">
        <v>307</v>
      </c>
      <c r="B184" s="145" t="s">
        <v>308</v>
      </c>
      <c r="C184" s="202">
        <v>742500</v>
      </c>
      <c r="D184" s="202">
        <v>1591481</v>
      </c>
      <c r="E184" s="203">
        <v>1583045.46</v>
      </c>
      <c r="F184" s="16"/>
    </row>
    <row r="185" spans="1:6" ht="12.75">
      <c r="A185" s="143" t="s">
        <v>309</v>
      </c>
      <c r="B185" s="145"/>
      <c r="C185" s="202">
        <v>2000000</v>
      </c>
      <c r="D185" s="202">
        <v>5625466.03</v>
      </c>
      <c r="E185" s="203">
        <v>0</v>
      </c>
      <c r="F185" s="16"/>
    </row>
    <row r="186" spans="1:6" ht="12" customHeight="1">
      <c r="A186" s="146"/>
      <c r="B186" s="208" t="s">
        <v>198</v>
      </c>
      <c r="C186" s="209">
        <f>C185+C184+C183</f>
        <v>14592500</v>
      </c>
      <c r="D186" s="209">
        <f>D185+D184+D183</f>
        <v>23767448.39</v>
      </c>
      <c r="E186" s="210">
        <f>E185+E184+E183</f>
        <v>18108697.79</v>
      </c>
      <c r="F186" s="16"/>
    </row>
    <row r="187" spans="1:6" ht="12.75">
      <c r="A187" s="211" t="s">
        <v>257</v>
      </c>
      <c r="B187" s="144" t="s">
        <v>99</v>
      </c>
      <c r="C187" s="212"/>
      <c r="D187" s="212"/>
      <c r="E187" s="233"/>
      <c r="F187" s="16"/>
    </row>
    <row r="188" spans="1:5" ht="12.75">
      <c r="A188" s="250">
        <v>2212</v>
      </c>
      <c r="B188" s="250" t="s">
        <v>203</v>
      </c>
      <c r="C188" s="213">
        <v>400000</v>
      </c>
      <c r="D188" s="213">
        <v>400000</v>
      </c>
      <c r="E188" s="213">
        <v>161605</v>
      </c>
    </row>
    <row r="189" spans="1:5" ht="12.75">
      <c r="A189" s="250">
        <v>2219</v>
      </c>
      <c r="B189" s="250" t="s">
        <v>311</v>
      </c>
      <c r="C189" s="213">
        <v>50000</v>
      </c>
      <c r="D189" s="213">
        <v>50000</v>
      </c>
      <c r="E189" s="213">
        <v>10000</v>
      </c>
    </row>
    <row r="190" spans="1:5" ht="12.75">
      <c r="A190" s="250">
        <v>2292</v>
      </c>
      <c r="B190" s="250" t="s">
        <v>162</v>
      </c>
      <c r="C190" s="213">
        <v>150000</v>
      </c>
      <c r="D190" s="213">
        <v>150000</v>
      </c>
      <c r="E190" s="213">
        <v>144614.2</v>
      </c>
    </row>
    <row r="191" spans="1:5" ht="12.75">
      <c r="A191" s="250">
        <v>2310</v>
      </c>
      <c r="B191" s="250" t="s">
        <v>312</v>
      </c>
      <c r="C191" s="213">
        <v>200000</v>
      </c>
      <c r="D191" s="213">
        <v>650000</v>
      </c>
      <c r="E191" s="213">
        <v>608079.45</v>
      </c>
    </row>
    <row r="192" spans="1:5" ht="12.75">
      <c r="A192" s="250">
        <v>2321</v>
      </c>
      <c r="B192" s="250" t="s">
        <v>204</v>
      </c>
      <c r="C192" s="213">
        <v>100000</v>
      </c>
      <c r="D192" s="213">
        <v>1100000</v>
      </c>
      <c r="E192" s="213">
        <v>111112.3</v>
      </c>
    </row>
    <row r="193" spans="1:5" ht="12.75">
      <c r="A193" s="250">
        <v>2333</v>
      </c>
      <c r="B193" s="250" t="s">
        <v>313</v>
      </c>
      <c r="C193" s="213"/>
      <c r="D193" s="213">
        <v>595000</v>
      </c>
      <c r="E193" s="213">
        <v>303105</v>
      </c>
    </row>
    <row r="194" spans="1:5" ht="12.75">
      <c r="A194" s="250">
        <v>3111</v>
      </c>
      <c r="B194" s="250" t="s">
        <v>314</v>
      </c>
      <c r="C194" s="213">
        <v>283000</v>
      </c>
      <c r="D194" s="213">
        <v>283000</v>
      </c>
      <c r="E194" s="213">
        <v>283000</v>
      </c>
    </row>
    <row r="195" spans="1:5" ht="12.75">
      <c r="A195" s="250">
        <v>3111</v>
      </c>
      <c r="B195" s="250" t="s">
        <v>315</v>
      </c>
      <c r="C195" s="213">
        <v>55000</v>
      </c>
      <c r="D195" s="213">
        <v>55000</v>
      </c>
      <c r="E195" s="213">
        <v>53874.09</v>
      </c>
    </row>
    <row r="196" spans="1:5" ht="12.75">
      <c r="A196" s="250">
        <v>3111</v>
      </c>
      <c r="B196" s="250" t="s">
        <v>316</v>
      </c>
      <c r="C196" s="213">
        <v>20000</v>
      </c>
      <c r="D196" s="213">
        <v>53824</v>
      </c>
      <c r="E196" s="213">
        <v>40220</v>
      </c>
    </row>
    <row r="197" spans="1:5" ht="12.75">
      <c r="A197" s="250">
        <v>3314</v>
      </c>
      <c r="B197" s="250" t="s">
        <v>104</v>
      </c>
      <c r="C197" s="213">
        <v>80000</v>
      </c>
      <c r="D197" s="213">
        <v>100000</v>
      </c>
      <c r="E197" s="213">
        <v>99248.5</v>
      </c>
    </row>
    <row r="198" spans="1:5" ht="12.75">
      <c r="A198" s="250">
        <v>3315</v>
      </c>
      <c r="B198" s="250" t="s">
        <v>317</v>
      </c>
      <c r="C198" s="213">
        <v>120000</v>
      </c>
      <c r="D198" s="213">
        <v>150000</v>
      </c>
      <c r="E198" s="213">
        <v>121918.09</v>
      </c>
    </row>
    <row r="199" spans="1:5" ht="12.75">
      <c r="A199" s="250">
        <v>3316</v>
      </c>
      <c r="B199" s="250" t="s">
        <v>205</v>
      </c>
      <c r="C199" s="213">
        <v>350000</v>
      </c>
      <c r="D199" s="213">
        <v>350000</v>
      </c>
      <c r="E199" s="213">
        <v>66975.7</v>
      </c>
    </row>
    <row r="200" spans="1:5" ht="12.75">
      <c r="A200" s="250">
        <v>3319</v>
      </c>
      <c r="B200" s="250" t="s">
        <v>318</v>
      </c>
      <c r="C200" s="213">
        <v>340000</v>
      </c>
      <c r="D200" s="213">
        <v>340000</v>
      </c>
      <c r="E200" s="213">
        <v>102400.99</v>
      </c>
    </row>
    <row r="201" spans="1:5" ht="12.75">
      <c r="A201" s="250">
        <v>3322</v>
      </c>
      <c r="B201" s="250" t="s">
        <v>319</v>
      </c>
      <c r="C201" s="213">
        <v>200000</v>
      </c>
      <c r="D201" s="213">
        <v>200000</v>
      </c>
      <c r="E201" s="213">
        <v>0</v>
      </c>
    </row>
    <row r="202" spans="1:5" ht="12.75">
      <c r="A202" s="250">
        <v>3399</v>
      </c>
      <c r="B202" s="250" t="s">
        <v>206</v>
      </c>
      <c r="C202" s="213">
        <v>70000</v>
      </c>
      <c r="D202" s="213">
        <v>70000</v>
      </c>
      <c r="E202" s="213">
        <v>53532</v>
      </c>
    </row>
    <row r="203" spans="1:5" ht="12.75">
      <c r="A203" s="250">
        <v>3341</v>
      </c>
      <c r="B203" s="250" t="s">
        <v>207</v>
      </c>
      <c r="C203" s="213">
        <v>30000</v>
      </c>
      <c r="D203" s="213">
        <v>84000</v>
      </c>
      <c r="E203" s="213">
        <v>71986.72</v>
      </c>
    </row>
    <row r="204" spans="1:5" ht="12.75">
      <c r="A204" s="250">
        <v>3412</v>
      </c>
      <c r="B204" s="250" t="s">
        <v>208</v>
      </c>
      <c r="C204" s="213">
        <v>100000</v>
      </c>
      <c r="D204" s="213">
        <v>100000</v>
      </c>
      <c r="E204" s="213">
        <v>0</v>
      </c>
    </row>
    <row r="205" spans="1:5" ht="12.75">
      <c r="A205" s="250">
        <v>3421</v>
      </c>
      <c r="B205" s="250" t="s">
        <v>320</v>
      </c>
      <c r="C205" s="213"/>
      <c r="D205" s="213">
        <v>550000</v>
      </c>
      <c r="E205" s="213">
        <v>536801.42</v>
      </c>
    </row>
    <row r="206" spans="1:5" ht="12.75">
      <c r="A206" s="250">
        <v>3612</v>
      </c>
      <c r="B206" s="250" t="s">
        <v>199</v>
      </c>
      <c r="C206" s="213">
        <v>300000</v>
      </c>
      <c r="D206" s="213">
        <v>1519743.55</v>
      </c>
      <c r="E206" s="213">
        <v>1373508.87</v>
      </c>
    </row>
    <row r="207" spans="1:5" ht="12.75">
      <c r="A207" s="250">
        <v>3631</v>
      </c>
      <c r="B207" s="250" t="s">
        <v>209</v>
      </c>
      <c r="C207" s="213">
        <v>300000</v>
      </c>
      <c r="D207" s="213">
        <v>412000</v>
      </c>
      <c r="E207" s="213">
        <v>405397.75</v>
      </c>
    </row>
    <row r="208" spans="1:5" ht="12.75">
      <c r="A208" s="250">
        <v>3632</v>
      </c>
      <c r="B208" s="250" t="s">
        <v>210</v>
      </c>
      <c r="C208" s="213">
        <v>30000</v>
      </c>
      <c r="D208" s="213">
        <v>60000</v>
      </c>
      <c r="E208" s="213">
        <v>38855</v>
      </c>
    </row>
    <row r="209" spans="1:5" ht="12.75">
      <c r="A209" s="250">
        <v>3636</v>
      </c>
      <c r="B209" s="250" t="s">
        <v>200</v>
      </c>
      <c r="C209" s="213">
        <v>50000</v>
      </c>
      <c r="D209" s="213">
        <v>70300</v>
      </c>
      <c r="E209" s="213">
        <v>65232</v>
      </c>
    </row>
    <row r="210" spans="1:5" ht="12.75">
      <c r="A210" s="250">
        <v>3721</v>
      </c>
      <c r="B210" s="250" t="s">
        <v>211</v>
      </c>
      <c r="C210" s="213">
        <v>20000</v>
      </c>
      <c r="D210" s="213">
        <v>20000</v>
      </c>
      <c r="E210" s="213">
        <v>20000</v>
      </c>
    </row>
    <row r="211" spans="1:5" ht="12.75">
      <c r="A211" s="250">
        <v>3722</v>
      </c>
      <c r="B211" s="250" t="s">
        <v>212</v>
      </c>
      <c r="C211" s="213">
        <v>500000</v>
      </c>
      <c r="D211" s="213">
        <v>569000</v>
      </c>
      <c r="E211" s="213">
        <v>568122.38</v>
      </c>
    </row>
    <row r="212" spans="1:5" ht="12.75">
      <c r="A212" s="250">
        <v>3723</v>
      </c>
      <c r="B212" s="250" t="s">
        <v>321</v>
      </c>
      <c r="C212" s="213">
        <v>450000</v>
      </c>
      <c r="D212" s="213">
        <v>550000</v>
      </c>
      <c r="E212" s="213">
        <v>397460.12</v>
      </c>
    </row>
    <row r="213" spans="1:5" ht="12.75">
      <c r="A213" s="250">
        <v>3726</v>
      </c>
      <c r="B213" s="250" t="s">
        <v>322</v>
      </c>
      <c r="C213" s="213">
        <v>400000</v>
      </c>
      <c r="D213" s="213">
        <v>500000</v>
      </c>
      <c r="E213" s="213">
        <v>500000</v>
      </c>
    </row>
    <row r="214" spans="1:5" ht="12.75">
      <c r="A214" s="250">
        <v>3729</v>
      </c>
      <c r="B214" s="250" t="s">
        <v>213</v>
      </c>
      <c r="C214" s="213">
        <v>150000</v>
      </c>
      <c r="D214" s="213">
        <v>167000</v>
      </c>
      <c r="E214" s="213">
        <v>166953.26</v>
      </c>
    </row>
    <row r="215" spans="1:5" ht="12.75">
      <c r="A215" s="250">
        <v>3745</v>
      </c>
      <c r="B215" s="250" t="s">
        <v>201</v>
      </c>
      <c r="C215" s="213">
        <v>1950000</v>
      </c>
      <c r="D215" s="213">
        <v>2542378</v>
      </c>
      <c r="E215" s="213">
        <v>2434226.43</v>
      </c>
    </row>
    <row r="216" spans="1:5" ht="12.75">
      <c r="A216" s="250">
        <v>3745</v>
      </c>
      <c r="B216" s="250" t="s">
        <v>323</v>
      </c>
      <c r="C216" s="213">
        <v>2000000</v>
      </c>
      <c r="D216" s="213">
        <v>1446100</v>
      </c>
      <c r="E216" s="213">
        <v>999460</v>
      </c>
    </row>
    <row r="217" spans="1:5" ht="12.75">
      <c r="A217" s="250">
        <v>5213</v>
      </c>
      <c r="B217" s="250" t="s">
        <v>324</v>
      </c>
      <c r="C217" s="213">
        <v>50000</v>
      </c>
      <c r="D217" s="213">
        <v>50000</v>
      </c>
      <c r="E217" s="213">
        <v>7427</v>
      </c>
    </row>
    <row r="218" spans="1:5" ht="12.75">
      <c r="A218" s="250">
        <v>5512</v>
      </c>
      <c r="B218" s="250" t="s">
        <v>214</v>
      </c>
      <c r="C218" s="213">
        <v>80000</v>
      </c>
      <c r="D218" s="213">
        <v>131200</v>
      </c>
      <c r="E218" s="213">
        <v>125485.69</v>
      </c>
    </row>
    <row r="219" spans="1:5" ht="12.75">
      <c r="A219" s="250">
        <v>6112</v>
      </c>
      <c r="B219" s="250" t="s">
        <v>215</v>
      </c>
      <c r="C219" s="213">
        <v>1350000</v>
      </c>
      <c r="D219" s="213">
        <v>1570000</v>
      </c>
      <c r="E219" s="213">
        <v>1458626</v>
      </c>
    </row>
    <row r="220" spans="1:5" ht="12.75">
      <c r="A220" s="250">
        <v>6115</v>
      </c>
      <c r="B220" s="250" t="s">
        <v>285</v>
      </c>
      <c r="C220" s="213"/>
      <c r="D220" s="213">
        <v>32000</v>
      </c>
      <c r="E220" s="213">
        <v>22542</v>
      </c>
    </row>
    <row r="221" spans="1:5" ht="12.75">
      <c r="A221" s="250">
        <v>6171</v>
      </c>
      <c r="B221" s="250" t="s">
        <v>202</v>
      </c>
      <c r="C221" s="213">
        <v>3114500</v>
      </c>
      <c r="D221" s="213">
        <v>3451899</v>
      </c>
      <c r="E221" s="213">
        <v>3476475.03</v>
      </c>
    </row>
    <row r="222" spans="1:5" ht="12.75">
      <c r="A222" s="250">
        <v>6171</v>
      </c>
      <c r="B222" s="250" t="s">
        <v>216</v>
      </c>
      <c r="C222" s="213">
        <v>120000</v>
      </c>
      <c r="D222" s="213">
        <v>145000</v>
      </c>
      <c r="E222" s="213">
        <v>130747.37</v>
      </c>
    </row>
    <row r="223" spans="1:5" ht="12.75">
      <c r="A223" s="250">
        <v>6171</v>
      </c>
      <c r="B223" s="250" t="s">
        <v>217</v>
      </c>
      <c r="C223" s="213">
        <v>100000</v>
      </c>
      <c r="D223" s="213">
        <v>100000</v>
      </c>
      <c r="E223" s="213">
        <v>57459</v>
      </c>
    </row>
    <row r="224" spans="1:5" ht="12.75">
      <c r="A224" s="250">
        <v>6171</v>
      </c>
      <c r="B224" s="250" t="s">
        <v>218</v>
      </c>
      <c r="C224" s="213">
        <v>200000</v>
      </c>
      <c r="D224" s="213">
        <v>350000</v>
      </c>
      <c r="E224" s="213">
        <v>346690.6</v>
      </c>
    </row>
    <row r="225" spans="1:5" ht="12.75">
      <c r="A225" s="250">
        <v>6310</v>
      </c>
      <c r="B225" s="250" t="s">
        <v>219</v>
      </c>
      <c r="C225" s="213">
        <v>120000</v>
      </c>
      <c r="D225" s="213">
        <v>120000</v>
      </c>
      <c r="E225" s="213">
        <v>89761.59</v>
      </c>
    </row>
    <row r="226" spans="1:5" ht="12.75">
      <c r="A226" s="250">
        <v>6402</v>
      </c>
      <c r="B226" s="250" t="s">
        <v>325</v>
      </c>
      <c r="C226" s="213"/>
      <c r="D226" s="213">
        <v>95000</v>
      </c>
      <c r="E226" s="213">
        <v>95000</v>
      </c>
    </row>
    <row r="227" spans="1:5" ht="12.75">
      <c r="A227" s="250">
        <v>6409</v>
      </c>
      <c r="B227" s="250" t="s">
        <v>326</v>
      </c>
      <c r="C227" s="213"/>
      <c r="D227" s="213">
        <v>3837823.84</v>
      </c>
      <c r="E227" s="213">
        <v>0</v>
      </c>
    </row>
    <row r="228" spans="1:5" ht="12.75">
      <c r="A228" s="250">
        <v>8124</v>
      </c>
      <c r="B228" s="250" t="s">
        <v>327</v>
      </c>
      <c r="C228" s="213">
        <v>760000</v>
      </c>
      <c r="D228" s="213">
        <v>747180</v>
      </c>
      <c r="E228" s="213">
        <v>747180</v>
      </c>
    </row>
    <row r="229" spans="1:5" ht="12.75">
      <c r="A229" s="251"/>
      <c r="B229" s="252" t="s">
        <v>244</v>
      </c>
      <c r="C229" s="253">
        <f>SUM(C188:C228)</f>
        <v>14592500</v>
      </c>
      <c r="D229" s="253">
        <f>SUM(D188:D228)</f>
        <v>23767448.39</v>
      </c>
      <c r="E229" s="254">
        <f>SUM(E188:E228)</f>
        <v>16295083.549999997</v>
      </c>
    </row>
    <row r="230" spans="1:6" ht="12.75">
      <c r="A230" s="108"/>
      <c r="B230" s="17" t="s">
        <v>220</v>
      </c>
      <c r="C230" s="213">
        <v>11850000</v>
      </c>
      <c r="D230" s="213">
        <v>15838310</v>
      </c>
      <c r="E230" s="207">
        <v>15813460.97</v>
      </c>
      <c r="F230" s="16"/>
    </row>
    <row r="231" spans="1:6" ht="12.75">
      <c r="A231" s="108"/>
      <c r="B231" s="17" t="s">
        <v>221</v>
      </c>
      <c r="C231" s="213">
        <v>742500</v>
      </c>
      <c r="D231" s="213">
        <v>1591481</v>
      </c>
      <c r="E231" s="207">
        <v>1583045.46</v>
      </c>
      <c r="F231" s="16"/>
    </row>
    <row r="232" spans="1:6" ht="12.75">
      <c r="A232" s="108"/>
      <c r="B232" s="17" t="s">
        <v>222</v>
      </c>
      <c r="C232" s="213">
        <v>0</v>
      </c>
      <c r="D232" s="213">
        <v>58850</v>
      </c>
      <c r="E232" s="207">
        <v>58850</v>
      </c>
      <c r="F232" s="16"/>
    </row>
    <row r="233" spans="1:6" ht="12.75">
      <c r="A233" s="108"/>
      <c r="B233" s="17" t="s">
        <v>223</v>
      </c>
      <c r="C233" s="213">
        <v>0</v>
      </c>
      <c r="D233" s="213">
        <v>653341.36</v>
      </c>
      <c r="E233" s="207">
        <v>2664119.08</v>
      </c>
      <c r="F233" s="16"/>
    </row>
    <row r="234" spans="1:6" ht="12.75">
      <c r="A234" s="108"/>
      <c r="B234" s="17" t="s">
        <v>198</v>
      </c>
      <c r="C234" s="213">
        <v>12592500</v>
      </c>
      <c r="D234" s="213">
        <v>18141982.36</v>
      </c>
      <c r="E234" s="207">
        <v>20119475.51</v>
      </c>
      <c r="F234" s="16"/>
    </row>
    <row r="235" spans="1:6" ht="12.75">
      <c r="A235" s="108"/>
      <c r="B235" s="17"/>
      <c r="C235" s="213"/>
      <c r="D235" s="213"/>
      <c r="E235" s="261"/>
      <c r="F235" s="16"/>
    </row>
    <row r="236" spans="1:6" ht="12.75">
      <c r="A236" s="108"/>
      <c r="B236" s="17"/>
      <c r="C236" s="213"/>
      <c r="D236" s="213"/>
      <c r="E236" s="180" t="s">
        <v>333</v>
      </c>
      <c r="F236" s="16"/>
    </row>
    <row r="237" spans="1:6" ht="12.75">
      <c r="A237" s="108"/>
      <c r="B237" s="17" t="s">
        <v>128</v>
      </c>
      <c r="C237" s="213">
        <v>0</v>
      </c>
      <c r="D237" s="213">
        <v>0</v>
      </c>
      <c r="E237" s="214">
        <v>2010777.72</v>
      </c>
      <c r="F237" s="16"/>
    </row>
    <row r="238" spans="1:6" ht="12.75">
      <c r="A238" s="108"/>
      <c r="B238" s="17"/>
      <c r="C238" s="17" t="s">
        <v>224</v>
      </c>
      <c r="D238" s="213"/>
      <c r="E238" s="214">
        <v>1445777.72</v>
      </c>
      <c r="F238" s="16"/>
    </row>
    <row r="239" spans="1:6" ht="12.75">
      <c r="A239" s="108"/>
      <c r="B239" s="17"/>
      <c r="C239" s="17" t="s">
        <v>225</v>
      </c>
      <c r="D239" s="213"/>
      <c r="E239" s="214">
        <v>565000</v>
      </c>
      <c r="F239" s="16"/>
    </row>
    <row r="240" spans="1:6" ht="12.75">
      <c r="A240" s="171"/>
      <c r="B240" s="144" t="s">
        <v>226</v>
      </c>
      <c r="C240" s="215">
        <v>22051475</v>
      </c>
      <c r="D240" s="215">
        <v>26943249.51</v>
      </c>
      <c r="E240" s="216">
        <v>18108697.79</v>
      </c>
      <c r="F240" s="16"/>
    </row>
    <row r="241" spans="1:6" ht="12.75">
      <c r="A241" s="108"/>
      <c r="B241" s="17"/>
      <c r="C241" s="213"/>
      <c r="D241" s="213"/>
      <c r="E241" s="207"/>
      <c r="F241" s="16"/>
    </row>
    <row r="242" spans="1:6" ht="12.75">
      <c r="A242" s="108"/>
      <c r="B242" s="17" t="s">
        <v>227</v>
      </c>
      <c r="C242" s="213">
        <v>11015500</v>
      </c>
      <c r="D242" s="213">
        <v>18038374.84</v>
      </c>
      <c r="E242" s="207">
        <v>13753356.74</v>
      </c>
      <c r="F242" s="16"/>
    </row>
    <row r="243" spans="1:6" ht="12.75">
      <c r="A243" s="108"/>
      <c r="B243" s="17" t="s">
        <v>228</v>
      </c>
      <c r="C243" s="213">
        <v>2817000</v>
      </c>
      <c r="D243" s="213">
        <v>4981893.55</v>
      </c>
      <c r="E243" s="207">
        <v>3805324.53</v>
      </c>
      <c r="F243" s="16"/>
    </row>
    <row r="244" spans="1:6" ht="12.75">
      <c r="A244" s="108"/>
      <c r="B244" s="17" t="s">
        <v>244</v>
      </c>
      <c r="C244" s="213">
        <v>13832500</v>
      </c>
      <c r="D244" s="213">
        <v>23020268.39</v>
      </c>
      <c r="E244" s="207">
        <v>17558681.27</v>
      </c>
      <c r="F244" s="16"/>
    </row>
    <row r="245" spans="1:6" ht="12.75">
      <c r="A245" s="108"/>
      <c r="B245" s="17" t="s">
        <v>122</v>
      </c>
      <c r="C245" s="213"/>
      <c r="D245" s="213"/>
      <c r="E245" s="214">
        <v>2010777.72</v>
      </c>
      <c r="F245" s="16"/>
    </row>
    <row r="246" spans="1:6" ht="12.75">
      <c r="A246" s="108"/>
      <c r="B246" s="17" t="s">
        <v>229</v>
      </c>
      <c r="C246" s="213">
        <v>15000</v>
      </c>
      <c r="D246" s="213">
        <v>10300</v>
      </c>
      <c r="E246" s="207">
        <v>5226</v>
      </c>
      <c r="F246" s="16"/>
    </row>
    <row r="247" spans="1:6" ht="12.75">
      <c r="A247" s="108"/>
      <c r="B247" s="17" t="s">
        <v>230</v>
      </c>
      <c r="C247" s="213">
        <v>13500</v>
      </c>
      <c r="D247" s="213">
        <v>137760</v>
      </c>
      <c r="E247" s="207">
        <v>137741.4</v>
      </c>
      <c r="F247" s="16"/>
    </row>
    <row r="248" spans="1:6" ht="12.75">
      <c r="A248" s="224"/>
      <c r="B248" s="136" t="s">
        <v>231</v>
      </c>
      <c r="C248" s="213"/>
      <c r="D248" s="213"/>
      <c r="E248" s="214">
        <v>120777.72</v>
      </c>
      <c r="F248" s="16"/>
    </row>
    <row r="249" spans="1:6" ht="12.75">
      <c r="A249" s="108"/>
      <c r="B249" s="17" t="s">
        <v>232</v>
      </c>
      <c r="C249" s="213"/>
      <c r="D249" s="213"/>
      <c r="E249" s="214">
        <v>1515000</v>
      </c>
      <c r="F249" s="16"/>
    </row>
    <row r="250" spans="1:6" ht="12.75">
      <c r="A250" s="108"/>
      <c r="B250" s="17" t="s">
        <v>233</v>
      </c>
      <c r="C250" s="213"/>
      <c r="D250" s="213"/>
      <c r="E250" s="214">
        <v>375000</v>
      </c>
      <c r="F250" s="16"/>
    </row>
    <row r="251" spans="1:6" ht="12.75">
      <c r="A251" s="108"/>
      <c r="B251" s="17" t="s">
        <v>251</v>
      </c>
      <c r="C251" s="213"/>
      <c r="D251" s="213">
        <v>0</v>
      </c>
      <c r="E251" s="207">
        <v>0</v>
      </c>
      <c r="F251" s="16"/>
    </row>
    <row r="252" spans="1:6" ht="12.75">
      <c r="A252" s="171"/>
      <c r="B252" s="144" t="s">
        <v>234</v>
      </c>
      <c r="C252" s="215">
        <v>13832500</v>
      </c>
      <c r="D252" s="215">
        <v>23020268.39</v>
      </c>
      <c r="E252" s="216">
        <v>15547903.55</v>
      </c>
      <c r="F252" s="16"/>
    </row>
    <row r="253" spans="1:6" ht="12.75">
      <c r="A253" s="108"/>
      <c r="B253" s="17" t="s">
        <v>235</v>
      </c>
      <c r="C253" s="217">
        <v>-1240000</v>
      </c>
      <c r="D253" s="217">
        <v>-4878286.03</v>
      </c>
      <c r="E253" s="214">
        <v>2560794.24</v>
      </c>
      <c r="F253" s="16"/>
    </row>
    <row r="254" spans="1:6" ht="12.75">
      <c r="A254" s="108"/>
      <c r="B254" s="17" t="s">
        <v>236</v>
      </c>
      <c r="C254" s="213">
        <v>1240000</v>
      </c>
      <c r="D254" s="213">
        <v>4878286.03</v>
      </c>
      <c r="E254" s="207">
        <v>-2560794.24</v>
      </c>
      <c r="F254" s="16"/>
    </row>
    <row r="255" spans="1:6" ht="12.75">
      <c r="A255" s="108"/>
      <c r="B255" s="17"/>
      <c r="C255" s="213"/>
      <c r="D255" s="213"/>
      <c r="E255" s="207"/>
      <c r="F255" s="16"/>
    </row>
    <row r="256" spans="1:6" ht="12.75">
      <c r="A256" s="171"/>
      <c r="B256" s="144" t="s">
        <v>334</v>
      </c>
      <c r="C256" s="17" t="s">
        <v>262</v>
      </c>
      <c r="D256" s="17" t="s">
        <v>331</v>
      </c>
      <c r="E256" s="218" t="s">
        <v>264</v>
      </c>
      <c r="F256" s="16"/>
    </row>
    <row r="257" spans="1:6" ht="12.75">
      <c r="A257" s="108"/>
      <c r="B257" s="17" t="s">
        <v>261</v>
      </c>
      <c r="C257" s="26">
        <v>5616912.03</v>
      </c>
      <c r="D257" s="26">
        <v>7351461.27</v>
      </c>
      <c r="E257" s="117">
        <v>-1734549.24</v>
      </c>
      <c r="F257" s="16"/>
    </row>
    <row r="258" spans="1:6" ht="12.75">
      <c r="A258" s="108"/>
      <c r="B258" s="17" t="s">
        <v>24</v>
      </c>
      <c r="C258" s="26">
        <v>8554</v>
      </c>
      <c r="D258" s="26">
        <v>87619</v>
      </c>
      <c r="E258" s="117">
        <v>-79065</v>
      </c>
      <c r="F258" s="16"/>
    </row>
    <row r="259" spans="1:6" ht="12.75">
      <c r="A259" s="108"/>
      <c r="B259" s="17"/>
      <c r="C259" s="26"/>
      <c r="D259" s="26"/>
      <c r="E259" s="117"/>
      <c r="F259" s="16"/>
    </row>
    <row r="260" spans="1:6" ht="12.75">
      <c r="A260" s="171"/>
      <c r="B260" s="258" t="s">
        <v>335</v>
      </c>
      <c r="C260" s="259"/>
      <c r="D260" s="259"/>
      <c r="E260" s="260"/>
      <c r="F260" s="16"/>
    </row>
    <row r="261" spans="1:6" ht="12.75">
      <c r="A261" s="108" t="s">
        <v>336</v>
      </c>
      <c r="B261" s="17" t="s">
        <v>337</v>
      </c>
      <c r="C261" s="26" t="s">
        <v>338</v>
      </c>
      <c r="D261" s="26" t="s">
        <v>339</v>
      </c>
      <c r="E261" s="117" t="s">
        <v>340</v>
      </c>
      <c r="F261" s="16"/>
    </row>
    <row r="262" spans="1:6" ht="12.75">
      <c r="A262" s="108">
        <v>13013</v>
      </c>
      <c r="B262" s="17" t="s">
        <v>342</v>
      </c>
      <c r="C262" s="26">
        <v>42189</v>
      </c>
      <c r="D262" s="257" t="s">
        <v>341</v>
      </c>
      <c r="E262" s="117">
        <v>42189</v>
      </c>
      <c r="F262" s="16"/>
    </row>
    <row r="263" spans="1:6" ht="12.75">
      <c r="A263" s="108">
        <v>13101</v>
      </c>
      <c r="B263" s="17" t="s">
        <v>343</v>
      </c>
      <c r="C263" s="26">
        <v>53225</v>
      </c>
      <c r="D263" s="257" t="s">
        <v>344</v>
      </c>
      <c r="E263" s="117">
        <v>53225</v>
      </c>
      <c r="F263" s="16"/>
    </row>
    <row r="264" spans="1:6" ht="12.75">
      <c r="A264" s="108">
        <v>14004</v>
      </c>
      <c r="B264" s="17" t="s">
        <v>345</v>
      </c>
      <c r="C264" s="26">
        <v>24360</v>
      </c>
      <c r="D264" s="257" t="s">
        <v>346</v>
      </c>
      <c r="E264" s="117">
        <v>24360</v>
      </c>
      <c r="F264" s="16"/>
    </row>
    <row r="265" spans="1:6" ht="12.75">
      <c r="A265" s="108">
        <v>98008</v>
      </c>
      <c r="B265" s="17" t="s">
        <v>347</v>
      </c>
      <c r="C265" s="26">
        <v>9400</v>
      </c>
      <c r="D265" s="256"/>
      <c r="E265" s="117">
        <v>0</v>
      </c>
      <c r="F265" s="16"/>
    </row>
    <row r="266" spans="1:6" ht="12.75">
      <c r="A266" s="108">
        <v>98043</v>
      </c>
      <c r="B266" s="17" t="s">
        <v>348</v>
      </c>
      <c r="C266" s="26">
        <v>50575.86</v>
      </c>
      <c r="D266" s="256"/>
      <c r="E266" s="117">
        <v>0</v>
      </c>
      <c r="F266" s="16"/>
    </row>
    <row r="267" spans="1:6" ht="12.75">
      <c r="A267" s="108">
        <v>98187</v>
      </c>
      <c r="B267" s="17" t="s">
        <v>349</v>
      </c>
      <c r="C267" s="26">
        <v>32000</v>
      </c>
      <c r="D267" s="257" t="s">
        <v>350</v>
      </c>
      <c r="E267" s="117">
        <v>21632</v>
      </c>
      <c r="F267" s="16"/>
    </row>
    <row r="268" spans="1:6" ht="12.75">
      <c r="A268" s="108"/>
      <c r="B268" s="17"/>
      <c r="C268" s="26"/>
      <c r="D268" s="26"/>
      <c r="E268" s="117"/>
      <c r="F268" s="16"/>
    </row>
    <row r="269" spans="1:6" ht="12.75">
      <c r="A269" s="171"/>
      <c r="B269" s="258" t="s">
        <v>242</v>
      </c>
      <c r="C269" s="144"/>
      <c r="D269" s="144"/>
      <c r="E269" s="233"/>
      <c r="F269" s="16"/>
    </row>
    <row r="270" spans="1:6" ht="12.75">
      <c r="A270" s="108"/>
      <c r="B270" s="220" t="s">
        <v>237</v>
      </c>
      <c r="C270" s="17"/>
      <c r="D270" s="17"/>
      <c r="F270" s="16"/>
    </row>
    <row r="271" spans="1:6" ht="12.75">
      <c r="A271" s="108"/>
      <c r="B271" s="17" t="s">
        <v>238</v>
      </c>
      <c r="C271" s="221">
        <v>0</v>
      </c>
      <c r="D271" s="221">
        <v>7433.7</v>
      </c>
      <c r="E271" s="222">
        <v>7433.7</v>
      </c>
      <c r="F271" s="16"/>
    </row>
    <row r="272" spans="1:6" ht="12.75">
      <c r="A272" s="108"/>
      <c r="B272" s="17" t="s">
        <v>239</v>
      </c>
      <c r="C272" s="221"/>
      <c r="D272" s="221">
        <v>34755.3</v>
      </c>
      <c r="E272" s="222">
        <v>34755.3</v>
      </c>
      <c r="F272" s="16"/>
    </row>
    <row r="273" spans="1:6" ht="12.75">
      <c r="A273" s="108"/>
      <c r="B273" s="17"/>
      <c r="C273" s="221"/>
      <c r="D273" s="221"/>
      <c r="E273" s="222"/>
      <c r="F273" s="16"/>
    </row>
    <row r="274" spans="1:6" ht="12.75">
      <c r="A274" s="108"/>
      <c r="B274" s="219" t="s">
        <v>241</v>
      </c>
      <c r="C274" s="17"/>
      <c r="D274" s="17"/>
      <c r="E274" s="218"/>
      <c r="F274" s="16"/>
    </row>
    <row r="275" spans="1:6" ht="12.75">
      <c r="A275" s="108"/>
      <c r="B275" s="220" t="s">
        <v>240</v>
      </c>
      <c r="C275" s="17"/>
      <c r="D275" s="17" t="s">
        <v>277</v>
      </c>
      <c r="E275" s="218" t="s">
        <v>278</v>
      </c>
      <c r="F275" s="16"/>
    </row>
    <row r="276" spans="1:6" ht="12.75" customHeight="1">
      <c r="A276" s="108"/>
      <c r="B276" s="220" t="s">
        <v>275</v>
      </c>
      <c r="C276" s="221">
        <v>7433.7</v>
      </c>
      <c r="D276" s="221">
        <v>7433.7</v>
      </c>
      <c r="E276" s="222">
        <v>7433.7</v>
      </c>
      <c r="F276" s="230"/>
    </row>
    <row r="277" spans="1:6" ht="12.75" customHeight="1">
      <c r="A277" s="108"/>
      <c r="B277" s="220" t="s">
        <v>276</v>
      </c>
      <c r="C277" s="221">
        <v>34755.3</v>
      </c>
      <c r="D277" s="221">
        <v>34755.3</v>
      </c>
      <c r="E277" s="222">
        <v>34755.3</v>
      </c>
      <c r="F277" s="230"/>
    </row>
    <row r="278" spans="1:6" ht="12.75" customHeight="1">
      <c r="A278" s="22"/>
      <c r="B278" s="225"/>
      <c r="C278" s="226"/>
      <c r="D278" s="227"/>
      <c r="E278" s="227"/>
      <c r="F278" s="230"/>
    </row>
    <row r="279" spans="1:11" s="71" customFormat="1" ht="15" customHeight="1">
      <c r="A279" s="61" t="s">
        <v>179</v>
      </c>
      <c r="B279" s="61"/>
      <c r="C279" s="61"/>
      <c r="D279" s="62"/>
      <c r="I279" s="9"/>
      <c r="J279" s="9"/>
      <c r="K279" s="9"/>
    </row>
    <row r="280" spans="1:11" ht="15" customHeight="1">
      <c r="A280" s="64" t="s">
        <v>351</v>
      </c>
      <c r="B280" s="132"/>
      <c r="C280" s="130"/>
      <c r="D280" s="130"/>
      <c r="E280" s="130"/>
      <c r="K280" s="71"/>
    </row>
    <row r="281" spans="1:5" ht="15" customHeight="1">
      <c r="A281" s="64" t="s">
        <v>352</v>
      </c>
      <c r="B281" s="132"/>
      <c r="C281" s="130"/>
      <c r="D281" s="130"/>
      <c r="E281" s="130"/>
    </row>
    <row r="282" spans="1:5" ht="15" customHeight="1">
      <c r="A282" s="64" t="s">
        <v>353</v>
      </c>
      <c r="B282" s="132"/>
      <c r="C282" s="130"/>
      <c r="D282" s="130"/>
      <c r="E282" s="130"/>
    </row>
    <row r="283" spans="1:5" ht="15" customHeight="1">
      <c r="A283" s="64" t="s">
        <v>354</v>
      </c>
      <c r="B283" s="130"/>
      <c r="C283" s="130"/>
      <c r="D283" s="130"/>
      <c r="E283" s="130"/>
    </row>
    <row r="284" spans="1:5" ht="15" customHeight="1">
      <c r="A284" s="64" t="s">
        <v>355</v>
      </c>
      <c r="B284" s="130"/>
      <c r="C284" s="130"/>
      <c r="D284" s="130"/>
      <c r="E284" s="130"/>
    </row>
    <row r="285" spans="1:5" ht="15" customHeight="1">
      <c r="A285" s="64" t="s">
        <v>365</v>
      </c>
      <c r="B285" s="130"/>
      <c r="C285" s="130"/>
      <c r="D285" s="130"/>
      <c r="E285" s="130"/>
    </row>
    <row r="286" spans="1:5" ht="15" customHeight="1">
      <c r="A286" s="64" t="s">
        <v>356</v>
      </c>
      <c r="B286" s="130"/>
      <c r="C286" s="130"/>
      <c r="D286" s="130"/>
      <c r="E286" s="130"/>
    </row>
    <row r="287" spans="1:11" s="130" customFormat="1" ht="15" customHeight="1">
      <c r="A287" s="64" t="s">
        <v>180</v>
      </c>
      <c r="J287" s="9"/>
      <c r="K287" s="9"/>
    </row>
    <row r="288" spans="1:11" ht="15" customHeight="1">
      <c r="A288" s="129"/>
      <c r="K288" s="130"/>
    </row>
    <row r="289" spans="1:4" ht="15" customHeight="1">
      <c r="A289" s="10" t="s">
        <v>107</v>
      </c>
      <c r="D289" s="9" t="s">
        <v>364</v>
      </c>
    </row>
    <row r="290" spans="1:10" ht="15" customHeight="1">
      <c r="A290" s="9" t="s">
        <v>105</v>
      </c>
      <c r="B290" s="133">
        <v>44991</v>
      </c>
      <c r="D290" s="9" t="s">
        <v>359</v>
      </c>
      <c r="J290" s="130"/>
    </row>
    <row r="291" spans="1:4" ht="15" customHeight="1">
      <c r="A291" s="9" t="s">
        <v>279</v>
      </c>
      <c r="C291" s="240"/>
      <c r="D291" s="9" t="s">
        <v>360</v>
      </c>
    </row>
  </sheetData>
  <sheetProtection/>
  <autoFilter ref="A68:D97"/>
  <mergeCells count="12">
    <mergeCell ref="B65:D65"/>
    <mergeCell ref="A5:E5"/>
    <mergeCell ref="A7:E7"/>
    <mergeCell ref="A129:B129"/>
    <mergeCell ref="A74:C74"/>
    <mergeCell ref="A127:B127"/>
    <mergeCell ref="A130:B130"/>
    <mergeCell ref="B1:D1"/>
    <mergeCell ref="B2:D2"/>
    <mergeCell ref="B3:E3"/>
    <mergeCell ref="A98:E98"/>
    <mergeCell ref="B6:E6"/>
  </mergeCells>
  <hyperlinks>
    <hyperlink ref="D14" r:id="rId1" display="urad.veselicko@iol.cz"/>
    <hyperlink ref="D15" r:id="rId2" display="www.obec-veselicko.cz"/>
  </hyperlinks>
  <printOptions/>
  <pageMargins left="0.1968503937007874" right="0.1968503937007874" top="0.11811023622047245" bottom="0.11811023622047245" header="0.11811023622047245" footer="0.118110236220472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3"/>
  <sheetViews>
    <sheetView zoomScalePageLayoutView="0" workbookViewId="0" topLeftCell="A112">
      <selection activeCell="D14" sqref="D14"/>
    </sheetView>
  </sheetViews>
  <sheetFormatPr defaultColWidth="9.140625" defaultRowHeight="12.75"/>
  <sheetData>
    <row r="6" spans="1:5" ht="34.5">
      <c r="A6" s="281"/>
      <c r="B6" s="282"/>
      <c r="C6" s="282"/>
      <c r="D6" s="282"/>
      <c r="E6" s="282"/>
    </row>
    <row r="9" s="164" customFormat="1" ht="33.75">
      <c r="B9" s="165" t="s">
        <v>190</v>
      </c>
    </row>
    <row r="10" s="164" customFormat="1" ht="33.75">
      <c r="D10" s="165" t="s">
        <v>191</v>
      </c>
    </row>
    <row r="11" s="164" customFormat="1" ht="27.75"/>
    <row r="12" s="164" customFormat="1" ht="33.75">
      <c r="B12" s="165" t="s">
        <v>192</v>
      </c>
    </row>
    <row r="13" ht="33.75">
      <c r="D13" s="165" t="s">
        <v>191</v>
      </c>
    </row>
  </sheetData>
  <sheetProtection/>
  <mergeCells count="1">
    <mergeCell ref="A6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1" sqref="A3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87" t="s">
        <v>139</v>
      </c>
      <c r="C1" s="87"/>
      <c r="D1" s="91"/>
      <c r="E1" s="91"/>
      <c r="F1" s="91"/>
    </row>
    <row r="2" spans="2:6" ht="12.75">
      <c r="B2" s="87" t="s">
        <v>140</v>
      </c>
      <c r="C2" s="87"/>
      <c r="D2" s="91"/>
      <c r="E2" s="91"/>
      <c r="F2" s="91"/>
    </row>
    <row r="3" spans="2:6" ht="12.75">
      <c r="B3" s="88"/>
      <c r="C3" s="88"/>
      <c r="D3" s="92"/>
      <c r="E3" s="92"/>
      <c r="F3" s="92"/>
    </row>
    <row r="4" spans="2:6" ht="51">
      <c r="B4" s="88" t="s">
        <v>141</v>
      </c>
      <c r="C4" s="88"/>
      <c r="D4" s="92"/>
      <c r="E4" s="92"/>
      <c r="F4" s="92"/>
    </row>
    <row r="5" spans="2:6" ht="12.75">
      <c r="B5" s="88"/>
      <c r="C5" s="88"/>
      <c r="D5" s="92"/>
      <c r="E5" s="92"/>
      <c r="F5" s="92"/>
    </row>
    <row r="6" spans="2:6" ht="12.75">
      <c r="B6" s="87" t="s">
        <v>142</v>
      </c>
      <c r="C6" s="87"/>
      <c r="D6" s="91"/>
      <c r="E6" s="91" t="s">
        <v>143</v>
      </c>
      <c r="F6" s="91" t="s">
        <v>144</v>
      </c>
    </row>
    <row r="7" spans="2:6" ht="13.5" thickBot="1">
      <c r="B7" s="88"/>
      <c r="C7" s="88"/>
      <c r="D7" s="92"/>
      <c r="E7" s="92"/>
      <c r="F7" s="92"/>
    </row>
    <row r="8" spans="2:6" ht="39" thickBot="1">
      <c r="B8" s="89" t="s">
        <v>145</v>
      </c>
      <c r="C8" s="90"/>
      <c r="D8" s="93"/>
      <c r="E8" s="93">
        <v>5</v>
      </c>
      <c r="F8" s="94" t="s">
        <v>146</v>
      </c>
    </row>
    <row r="9" spans="2:6" ht="12.75">
      <c r="B9" s="88"/>
      <c r="C9" s="88"/>
      <c r="D9" s="92"/>
      <c r="E9" s="92"/>
      <c r="F9" s="92"/>
    </row>
    <row r="10" spans="2:6" ht="12.75">
      <c r="B10" s="88"/>
      <c r="C10" s="88"/>
      <c r="D10" s="92"/>
      <c r="E10" s="92"/>
      <c r="F10" s="9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 Lehnertová</cp:lastModifiedBy>
  <cp:lastPrinted>2023-03-03T10:30:31Z</cp:lastPrinted>
  <dcterms:created xsi:type="dcterms:W3CDTF">1997-01-24T11:07:25Z</dcterms:created>
  <dcterms:modified xsi:type="dcterms:W3CDTF">2023-03-03T10:31:41Z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