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225" activeTab="0"/>
  </bookViews>
  <sheets>
    <sheet name="ZÚ upr" sheetId="1" r:id="rId1"/>
    <sheet name="List1" sheetId="2" r:id="rId2"/>
    <sheet name="List2" sheetId="3" r:id="rId3"/>
    <sheet name="List3" sheetId="4" r:id="rId4"/>
  </sheets>
  <definedNames/>
  <calcPr fullCalcOnLoad="1"/>
</workbook>
</file>

<file path=xl/sharedStrings.xml><?xml version="1.0" encoding="utf-8"?>
<sst xmlns="http://schemas.openxmlformats.org/spreadsheetml/2006/main" count="197" uniqueCount="159">
  <si>
    <t>Třída 1 - Daňové příjmy</t>
  </si>
  <si>
    <t>Změna</t>
  </si>
  <si>
    <t>Upravený rozpočet</t>
  </si>
  <si>
    <t>% k rozpočtu</t>
  </si>
  <si>
    <t>Třída 2 - Nedaňové příjmy</t>
  </si>
  <si>
    <t>Třída 3 - Kapitálové příjmy</t>
  </si>
  <si>
    <t>Třída 5 - Běžné výdaje</t>
  </si>
  <si>
    <t>Třída 6 - Kapitálové výdaje</t>
  </si>
  <si>
    <t>Saldo: Příjmy-výdaje</t>
  </si>
  <si>
    <t>Třída 8 - Financování</t>
  </si>
  <si>
    <t>Splátky úvěrů</t>
  </si>
  <si>
    <t>Prodej podílových listů</t>
  </si>
  <si>
    <t>Přijetí úvěru</t>
  </si>
  <si>
    <t>Změna stavu finančních prostředků</t>
  </si>
  <si>
    <t>Krátkodobě přijaté půjčky</t>
  </si>
  <si>
    <t>Spl. krátkodobé půjčky</t>
  </si>
  <si>
    <t>Celkem financování</t>
  </si>
  <si>
    <t>údaje jsou v tis. Kč</t>
  </si>
  <si>
    <t>Sociální fond:</t>
  </si>
  <si>
    <t>2) Stav účelových fondů a finančních aktiv</t>
  </si>
  <si>
    <t>3) Vyúčtování finančních vztahů ke státnímu rozpočtu a ost. rozpočtům veřejné úrovně</t>
  </si>
  <si>
    <t xml:space="preserve">Přílohy: </t>
  </si>
  <si>
    <t>Třída 4 - převod do SF</t>
  </si>
  <si>
    <t>Třída 5 - převod do SF</t>
  </si>
  <si>
    <t xml:space="preserve">Podrobné členění dle jednotlivých paragrafů, ORG, ORJ a položek je uvedeno v příloze a je k nahlédnutí </t>
  </si>
  <si>
    <t>v účtárně MěÚ.</t>
  </si>
  <si>
    <t>Příjmy celkem bez převodů</t>
  </si>
  <si>
    <t>Příjmy celkem s převody</t>
  </si>
  <si>
    <t>Výdaje celkem bez převodů</t>
  </si>
  <si>
    <t>Výdaje celkem s převody</t>
  </si>
  <si>
    <t>4) Hospodaření s majetkem</t>
  </si>
  <si>
    <t>5) Příspěvková organizace</t>
  </si>
  <si>
    <t>Dotace</t>
  </si>
  <si>
    <t>Převody na půjčky</t>
  </si>
  <si>
    <t>Převody spořící</t>
  </si>
  <si>
    <t>Převod do SF</t>
  </si>
  <si>
    <t>RS</t>
  </si>
  <si>
    <t>změny</t>
  </si>
  <si>
    <t>skutečnost</t>
  </si>
  <si>
    <t>4112</t>
  </si>
  <si>
    <t>4116</t>
  </si>
  <si>
    <t>4121</t>
  </si>
  <si>
    <t>4122</t>
  </si>
  <si>
    <t>zůstatek v pokl. převedný na pol. 8901</t>
  </si>
  <si>
    <t>Fond na zlepšení úrovně bydlení:</t>
  </si>
  <si>
    <t xml:space="preserve"> /podle § 17 zákona č. 250/2000 Sb. o rozpočtových pravidlech územních rozpočtů, ve znění platných předpisů/</t>
  </si>
  <si>
    <t>Výše uvedené přílohy jsou k nahlédnutí v účtárně MěÚ nebo na portálu města www.rychnovjbc.cz</t>
  </si>
  <si>
    <t>Třída 4 - Přijaté transfery</t>
  </si>
  <si>
    <t xml:space="preserve">Tvorba a čerpání fondu se řídí rozpočtem města a Statutem sociálního fondu, který byl schválen zastupitelstvem města </t>
  </si>
  <si>
    <t>dne 31.10.2005 usn.č. 126/05.</t>
  </si>
  <si>
    <t>řádně zúčtovány.</t>
  </si>
  <si>
    <t>dotace na lesy</t>
  </si>
  <si>
    <t>Nebyl zjištěn žádný inventarizační rozdíl.</t>
  </si>
  <si>
    <t xml:space="preserve">které tvoří přílohu Závěrečného účtu. </t>
  </si>
  <si>
    <t xml:space="preserve">Město je zřizovatelem příspěvkové organizace Základní škola a Mateřská škola, Rychnov u Jablonce nad Nisou,  </t>
  </si>
  <si>
    <t>Roční účetní závěrka PO je založena na MěÚ v Rychnově u Jablonce nad Nisou.</t>
  </si>
  <si>
    <t xml:space="preserve">Přezkoumání hospodaření města bylo provedeno dle Smlouvy o zajištění auditorské činnosti podle zákona č. 254/2000 Sb,  </t>
  </si>
  <si>
    <t>Výkaz FIN 2-12</t>
  </si>
  <si>
    <t>Účetní závěrka (Rozvaha, VZZ, Příloha)</t>
  </si>
  <si>
    <t>Účetní závěrka PO</t>
  </si>
  <si>
    <t>Třída 4 - převody na spořící účty</t>
  </si>
  <si>
    <t>Třída 5 - převody na spořící účty</t>
  </si>
  <si>
    <t>Přijaté transfery</t>
  </si>
  <si>
    <t>RS po změnách</t>
  </si>
  <si>
    <t>4216</t>
  </si>
  <si>
    <t>Neinvestiční přijaté transfery z všeobecné pokladní správy státního rozpočtu</t>
  </si>
  <si>
    <t>Volby UZ 98071</t>
  </si>
  <si>
    <t xml:space="preserve">Neinvestiční přijaté transfery ze st.rozp. v rámci souhrnného dotačního vztahu </t>
  </si>
  <si>
    <t>globální dotace - příspěvek na výkon státní správy</t>
  </si>
  <si>
    <t>Ostatní neinvestiční přijaté transfery ze státního rozpočtu</t>
  </si>
  <si>
    <t xml:space="preserve"> úřad práce UZ 13013 a 13101</t>
  </si>
  <si>
    <t>průtoková dotace pro ZŠ na šablony</t>
  </si>
  <si>
    <t>dotace hasiči UZ 14004</t>
  </si>
  <si>
    <t>Neinvestiční přijaté transfery od obcí</t>
  </si>
  <si>
    <t>přefakturace nákladů na MP Rádlu, Dalešicím a Pulečnému + příspěvek Pulečného na hasiče 15.000</t>
  </si>
  <si>
    <t>Neinvestiční přijaté transfery od krajů</t>
  </si>
  <si>
    <t>DPS - dotace na pečovatelskou službu</t>
  </si>
  <si>
    <t>hasiči dýchací přístroje</t>
  </si>
  <si>
    <t>dotace na Rychnovské slavnosti</t>
  </si>
  <si>
    <t>Ostatní investiční přijaté transfery ze státního rozpočtu</t>
  </si>
  <si>
    <t>zůstatek dotace z roku 2016 od MV GŘ HZS na přístavbu hasičárny</t>
  </si>
  <si>
    <t>Dotace celkem</t>
  </si>
  <si>
    <t xml:space="preserve">Běžná výdajová část rozpočtu se plnila celkem rovnoměrně, průběžně se dělala rozpočtová opatření. </t>
  </si>
  <si>
    <t>Příjmy fondu tvoří splátky poskytnutých půjček a  příjmy z úroků.</t>
  </si>
  <si>
    <t>4111</t>
  </si>
  <si>
    <t>MPSV na pečovatelskou službu</t>
  </si>
  <si>
    <t>byl zjišťován fyzicky, přepočtem, dokladově.</t>
  </si>
  <si>
    <t>Ostatní neinvestiční přijaté transfery od krajů</t>
  </si>
  <si>
    <t>dle kompetencí  schválených usn.zast. č. 166/12/15 ze dne 17.12.2015 a dle usn. MZ 275/12/20-Z.</t>
  </si>
  <si>
    <t>Všechny dotace jsou rozepsány níže v soupisu Přijaté transfery.</t>
  </si>
  <si>
    <t>do tohoto čísla je započítaný převod majetku z nedokončených investic do dokončených a na druhé straně je tento převod jako vyřazený.</t>
  </si>
  <si>
    <t>Výčet pořízeného majetku je částečně uveden výše - investice, dále je k dispozici k nahlédnutí v účtárně MěÚ soupis pořízeného</t>
  </si>
  <si>
    <t xml:space="preserve"> a vyřazeného majetku.</t>
  </si>
  <si>
    <t>průtoková dotace ZŠ prorodiná opatření UZ 1045  13013, 1041 13013</t>
  </si>
  <si>
    <t>Liberec , IČ 25495542, zastoupená ing. Jitkou Černou.</t>
  </si>
  <si>
    <t>a komunikace přes Chemiko.</t>
  </si>
  <si>
    <t xml:space="preserve">  Závěrečný účet  Města Rychnov u Jbc.n.N. za rok 2022</t>
  </si>
  <si>
    <t>1) Údaje o plnění příjmů a výdajů za rok 2022</t>
  </si>
  <si>
    <t>Rozpočet 2022</t>
  </si>
  <si>
    <t>Plnění k 31.12.2022</t>
  </si>
  <si>
    <t>tř 1</t>
  </si>
  <si>
    <t>upravený tř 4</t>
  </si>
  <si>
    <t>upravený tř2</t>
  </si>
  <si>
    <t>plnění tř 1</t>
  </si>
  <si>
    <t>plnění tř 2</t>
  </si>
  <si>
    <t>plnění tř 4</t>
  </si>
  <si>
    <t>rozdíl plnění 2022 proti rozpočtu 2022</t>
  </si>
  <si>
    <t>tř 6</t>
  </si>
  <si>
    <t>tř 5</t>
  </si>
  <si>
    <t>NEMUSÍ SE SČÍTAT….</t>
  </si>
  <si>
    <t>V ZADNÍ ČÁSTI FINKY EKAPITULACE PŘÍJMŮ A VÝDAJŮ !!!</t>
  </si>
  <si>
    <t>VÝDAJE BEZ PŘEVODŮ</t>
  </si>
  <si>
    <t>Rozpočet města byl schválen usnesením zastupitelstva č. 473/01/22-Z dne 24.1.2021</t>
  </si>
  <si>
    <t xml:space="preserve">Bylo provedeno 10 rozpočtových opatření, která byla schválena MZ a další přesuny uvnitř paragrafů </t>
  </si>
  <si>
    <r>
      <t>Kapitálové příjmy</t>
    </r>
    <r>
      <rPr>
        <sz val="10"/>
        <rFont val="Arial"/>
        <family val="2"/>
      </rPr>
      <t xml:space="preserve"> byly plněny  na 89,03 %</t>
    </r>
    <r>
      <rPr>
        <sz val="10"/>
        <color indexed="10"/>
        <rFont val="Arial"/>
        <family val="2"/>
      </rPr>
      <t xml:space="preserve">  </t>
    </r>
  </si>
  <si>
    <r>
      <t xml:space="preserve">Přijaté transfery -  </t>
    </r>
    <r>
      <rPr>
        <sz val="10"/>
        <rFont val="Arial"/>
        <family val="2"/>
      </rPr>
      <t xml:space="preserve">nejvýznamnější byla dotace na rekonstrukci parkovací plochy ve výši 3 655 327,- Kč, dále globální dotace na výkon státní správy </t>
    </r>
  </si>
  <si>
    <t xml:space="preserve">ve výši 1 702 100,- Kč do hospodaření města je zahrnuta i průtoková dotace pro ZŠ v celkové výši 722 559,08 Kč.  </t>
  </si>
  <si>
    <t>Dále dotace pro ZŠ Operační program Jan Amos Komenský ve výši 3 529 667,- Kč.</t>
  </si>
  <si>
    <r>
      <t xml:space="preserve">V běžných výdajích </t>
    </r>
    <r>
      <rPr>
        <sz val="10"/>
        <rFont val="Arial"/>
        <family val="2"/>
      </rPr>
      <t xml:space="preserve">došlo z původní rozpočtované částky  k nevyčerpání cca 8,5 mil. Kč. </t>
    </r>
  </si>
  <si>
    <t xml:space="preserve">V par. 3612 - Bytové hospodářství bylo investováno do zatepelní budov 836 843,71 Kč. </t>
  </si>
  <si>
    <t>V nebytovém hospodářství bylo investováno 38 004 555,07 Kč do rekonstrukce Tilie.</t>
  </si>
  <si>
    <r>
      <rPr>
        <b/>
        <sz val="10"/>
        <rFont val="Arial"/>
        <family val="2"/>
      </rPr>
      <t>Kapitálové výdaje</t>
    </r>
    <r>
      <rPr>
        <sz val="10"/>
        <rFont val="Arial"/>
        <family val="2"/>
      </rPr>
      <t xml:space="preserve"> - v roce 2022 v par. 2212 - Silnice  bylo investováno 3 571 781,84 Kč do výstavby parkovací plochy u Tilie </t>
    </r>
  </si>
  <si>
    <t>V par. 2321 - Odvádění a čištění odpadních vod bylo investováno 5 305 360,33,- Kč na vybudování kanalizace Údolní-Lužická</t>
  </si>
  <si>
    <t>V par. 6171 - Činnost místní správy - bylo investováno do el. Úřední desky 104 436,92 Kč a pozemků v hodnotě 41 200,- Kč</t>
  </si>
  <si>
    <t>V par. 2219 - Ostatní záležitosti pozemních komunikací - budování cyklostezky 90 632,35 Kč.</t>
  </si>
  <si>
    <t>V par. 3113 - Základní školy - projekt navýšení kapacity tříd 1 768 430,- Kč</t>
  </si>
  <si>
    <t>V par. 3369 - Ost. Správa v obl. Kultury,církví a sděl. Proststředků - finální práce zvon 72 300,- Kč</t>
  </si>
  <si>
    <t>V par. 3632 - Pohřebnicví bylo investování na vybudování kolumbária 48 750,- Kč.</t>
  </si>
  <si>
    <t>Stav fondu k 31.12.2022</t>
  </si>
  <si>
    <t>V r. 2022 nebyla  z fondu poskytnuta žádná půjčka z důvodu nezájmu občanů.</t>
  </si>
  <si>
    <t>Fyzický stav finančích prostředků je nižší o 5 600 00,- Kč - účetní chybou byly tyto prostředky převedeny na Bú</t>
  </si>
  <si>
    <t>Volby UZ 98187</t>
  </si>
  <si>
    <t>Volby prezident UZ 98008</t>
  </si>
  <si>
    <t xml:space="preserve"> úřad práce    UZ 13101</t>
  </si>
  <si>
    <t>Kompenzační bonus UZ 98043</t>
  </si>
  <si>
    <t>Neinvestiční přijaté transfery ze státního rozpočtu</t>
  </si>
  <si>
    <t>obnova lesních porostů</t>
  </si>
  <si>
    <t>průtoková dotace ZŠ OP JAK     UZ 143533092  UZ 143133092</t>
  </si>
  <si>
    <t>zpevněné plochy Tilie                UZ 17058</t>
  </si>
  <si>
    <t xml:space="preserve">Transfery do rozpočtu města za rok 2022 činily celkem 11 617 471,14 Kč. Rozpis transferů viz níže, zúčtovatelné transfery byly ke konci roku </t>
  </si>
  <si>
    <t xml:space="preserve">K 31.12.2022 byly provedeny řádné inventury majetku města, skutečný stav inventarizovaných hospodářských prostředků </t>
  </si>
  <si>
    <t xml:space="preserve">Město pořídilo v roce 2022 majetek ve výši cca 57.717 tis. Kč, </t>
  </si>
  <si>
    <t>Stavy majetku k 31.12.2022 jsou dle jednotlivých položek uvedeny ve výkazu Rozvaha a v Inventarizačním zápisu,</t>
  </si>
  <si>
    <t>Z majetku byly vyřazeny  věci poškozené, neopravitelné /lustr, telefon,3xkuchyňská linka,skříň,vánoční výzdoba,kontejner,křovinořez... /</t>
  </si>
  <si>
    <t xml:space="preserve">Přezkoumání hospodaření města za rok 2022 provedla  C.J.AUDIT s.r.o.,auditorská společnost č. 442, se sídlem Senovážná 86/1, </t>
  </si>
  <si>
    <t>6) Zpráva o výsledku přezkoumání hospodaření města Rychnov u Jbc.n.N. za rok 2022</t>
  </si>
  <si>
    <t>Zpráva o provedeném přezkoumání hospodaření města za rok 2022.</t>
  </si>
  <si>
    <t>Členění příjmů a výdajů za rok 2022 dle rozpočtové skladby</t>
  </si>
  <si>
    <t>Inventarizační zápis pro rok 2022</t>
  </si>
  <si>
    <t xml:space="preserve"> ze dne 24.06.2022. Zpráva o výsledku přezkoumání hospodaření je součástí Závěrečného účtu.</t>
  </si>
  <si>
    <t>příspěvková organizace, jejíž výsledek hospodaření  k 31.12.22 činil 150 807,42 Kč.</t>
  </si>
  <si>
    <t>Náklady PO činily 49 987 tis. Kč, výnosy 50 138 tis. Kč. Zřizovatel poukázal své PO na provoz celkem 3.600 tis. Kč.</t>
  </si>
  <si>
    <t>V Rychnově u Jbc.n.N. dne  1.6.2023</t>
  </si>
  <si>
    <t>Připomínky k návrhu závěrečného účtu mohou občané Rychnova u Jbc.n.N. uplatnit písemně do 12.6.2023</t>
  </si>
  <si>
    <t>nebo ústně na zasedání zastupitelstva, které se koná dne 19.6.2023.</t>
  </si>
  <si>
    <t>Převod na spořící účet pol. 8118</t>
  </si>
  <si>
    <t xml:space="preserve">Dále byl přijat úvěr z fondu SFPI ve výši 11.294.000,- Kč, v roce 2022 z tohoto čerpáno nebylo. </t>
  </si>
  <si>
    <r>
      <rPr>
        <b/>
        <sz val="10"/>
        <rFont val="Arial"/>
        <family val="2"/>
      </rPr>
      <t>Město</t>
    </r>
    <r>
      <rPr>
        <sz val="10"/>
        <rFont val="Arial"/>
        <family val="2"/>
      </rPr>
      <t xml:space="preserve"> schválilo úvěr ve výši 30.000.000,- Kč od České spořitelny, čerpáno bylo 6.744.793,76 Kč. Prostředky byly použity na financování </t>
    </r>
  </si>
  <si>
    <t>Městského centra Tilie.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</si>
</sst>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00\ 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#,##0.00\ &quot;Kč&quot;"/>
    <numFmt numFmtId="171" formatCode="#,##0.00_ ;[Red]\-#,##0.00\ "/>
    <numFmt numFmtId="172" formatCode="[$-405]d\.\ mmmm\ yyyy"/>
  </numFmts>
  <fonts count="65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40"/>
      <name val="Arial"/>
      <family val="0"/>
    </font>
    <font>
      <sz val="10"/>
      <color indexed="48"/>
      <name val="Arial"/>
      <family val="0"/>
    </font>
    <font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sz val="12"/>
      <color indexed="8"/>
      <name val="Arial"/>
      <family val="2"/>
    </font>
    <font>
      <sz val="12"/>
      <name val="Times New Roman"/>
      <family val="1"/>
    </font>
    <font>
      <i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b/>
      <u val="single"/>
      <sz val="10"/>
      <name val="Arial"/>
      <family val="2"/>
    </font>
    <font>
      <sz val="10"/>
      <name val="Times New Roman"/>
      <family val="1"/>
    </font>
    <font>
      <sz val="10"/>
      <color indexed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indexed="56"/>
      </top>
      <bottom style="double">
        <color indexed="5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n"/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thick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0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2" borderId="0" applyNumberFormat="0" applyBorder="0" applyAlignment="0" applyProtection="0"/>
    <xf numFmtId="0" fontId="18" fillId="1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19" fillId="12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0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29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21" fillId="33" borderId="0" applyNumberFormat="0" applyBorder="0" applyAlignment="0" applyProtection="0"/>
    <xf numFmtId="0" fontId="33" fillId="34" borderId="1" applyNumberFormat="0" applyAlignment="0" applyProtection="0"/>
    <xf numFmtId="0" fontId="33" fillId="34" borderId="1" applyNumberFormat="0" applyAlignment="0" applyProtection="0"/>
    <xf numFmtId="0" fontId="47" fillId="0" borderId="2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3" fillId="12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2" fillId="35" borderId="6" applyNumberFormat="0" applyAlignment="0" applyProtection="0"/>
    <xf numFmtId="0" fontId="25" fillId="19" borderId="1" applyNumberFormat="0" applyAlignment="0" applyProtection="0"/>
    <xf numFmtId="0" fontId="25" fillId="19" borderId="1" applyNumberFormat="0" applyAlignment="0" applyProtection="0"/>
    <xf numFmtId="0" fontId="48" fillId="36" borderId="7" applyNumberFormat="0" applyAlignment="0" applyProtection="0"/>
    <xf numFmtId="0" fontId="24" fillId="0" borderId="8" applyNumberFormat="0" applyFill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10" applyNumberFormat="0" applyFill="0" applyAlignment="0" applyProtection="0"/>
    <xf numFmtId="0" fontId="51" fillId="0" borderId="11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2" fillId="19" borderId="0" applyNumberFormat="0" applyBorder="0" applyAlignment="0" applyProtection="0"/>
    <xf numFmtId="0" fontId="53" fillId="3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wrapText="1"/>
      <protection/>
    </xf>
    <xf numFmtId="0" fontId="9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9" fillId="0" borderId="0">
      <alignment wrapText="1"/>
      <protection/>
    </xf>
    <xf numFmtId="0" fontId="9" fillId="0" borderId="0">
      <alignment wrapText="1"/>
      <protection/>
    </xf>
    <xf numFmtId="0" fontId="9" fillId="10" borderId="12" applyNumberFormat="0" applyFont="0" applyAlignment="0" applyProtection="0"/>
    <xf numFmtId="0" fontId="9" fillId="10" borderId="12" applyNumberFormat="0" applyFont="0" applyAlignment="0" applyProtection="0"/>
    <xf numFmtId="0" fontId="26" fillId="34" borderId="13" applyNumberFormat="0" applyAlignment="0" applyProtection="0"/>
    <xf numFmtId="0" fontId="26" fillId="34" borderId="13" applyNumberFormat="0" applyAlignment="0" applyProtection="0"/>
    <xf numFmtId="0" fontId="6" fillId="0" borderId="0" applyNumberFormat="0" applyFill="0" applyBorder="0" applyAlignment="0" applyProtection="0"/>
    <xf numFmtId="0" fontId="0" fillId="38" borderId="14" applyNumberFormat="0" applyFont="0" applyAlignment="0" applyProtection="0"/>
    <xf numFmtId="9" fontId="0" fillId="0" borderId="0" applyFont="0" applyFill="0" applyBorder="0" applyAlignment="0" applyProtection="0"/>
    <xf numFmtId="0" fontId="54" fillId="0" borderId="15" applyNumberFormat="0" applyFill="0" applyAlignment="0" applyProtection="0"/>
    <xf numFmtId="0" fontId="55" fillId="39" borderId="0" applyNumberFormat="0" applyBorder="0" applyAlignment="0" applyProtection="0"/>
    <xf numFmtId="0" fontId="56" fillId="40" borderId="0" applyNumberFormat="0" applyBorder="0" applyAlignment="0" applyProtection="0"/>
    <xf numFmtId="0" fontId="5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0" fillId="0" borderId="16" applyNumberFormat="0" applyFill="0" applyAlignment="0" applyProtection="0"/>
    <xf numFmtId="0" fontId="20" fillId="0" borderId="16" applyNumberFormat="0" applyFill="0" applyAlignment="0" applyProtection="0"/>
    <xf numFmtId="0" fontId="58" fillId="41" borderId="17" applyNumberFormat="0" applyAlignment="0" applyProtection="0"/>
    <xf numFmtId="0" fontId="59" fillId="42" borderId="17" applyNumberFormat="0" applyAlignment="0" applyProtection="0"/>
    <xf numFmtId="0" fontId="60" fillId="42" borderId="18" applyNumberFormat="0" applyAlignment="0" applyProtection="0"/>
    <xf numFmtId="0" fontId="6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6" fillId="43" borderId="0" applyNumberFormat="0" applyBorder="0" applyAlignment="0" applyProtection="0"/>
    <xf numFmtId="0" fontId="46" fillId="44" borderId="0" applyNumberFormat="0" applyBorder="0" applyAlignment="0" applyProtection="0"/>
    <xf numFmtId="0" fontId="46" fillId="45" borderId="0" applyNumberFormat="0" applyBorder="0" applyAlignment="0" applyProtection="0"/>
    <xf numFmtId="0" fontId="46" fillId="46" borderId="0" applyNumberFormat="0" applyBorder="0" applyAlignment="0" applyProtection="0"/>
    <xf numFmtId="0" fontId="46" fillId="47" borderId="0" applyNumberFormat="0" applyBorder="0" applyAlignment="0" applyProtection="0"/>
    <xf numFmtId="0" fontId="46" fillId="48" borderId="0" applyNumberFormat="0" applyBorder="0" applyAlignment="0" applyProtection="0"/>
  </cellStyleXfs>
  <cellXfs count="11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4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4" fontId="7" fillId="0" borderId="0" xfId="0" applyNumberFormat="1" applyFont="1" applyAlignment="1">
      <alignment/>
    </xf>
    <xf numFmtId="4" fontId="8" fillId="0" borderId="0" xfId="0" applyNumberFormat="1" applyFont="1" applyAlignment="1">
      <alignment/>
    </xf>
    <xf numFmtId="49" fontId="0" fillId="0" borderId="0" xfId="0" applyNumberFormat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19" xfId="0" applyFont="1" applyBorder="1" applyAlignment="1">
      <alignment/>
    </xf>
    <xf numFmtId="0" fontId="11" fillId="0" borderId="19" xfId="0" applyFont="1" applyBorder="1" applyAlignment="1">
      <alignment wrapText="1"/>
    </xf>
    <xf numFmtId="0" fontId="11" fillId="0" borderId="19" xfId="0" applyFont="1" applyBorder="1" applyAlignment="1">
      <alignment/>
    </xf>
    <xf numFmtId="0" fontId="11" fillId="0" borderId="20" xfId="0" applyFont="1" applyBorder="1" applyAlignment="1">
      <alignment wrapText="1"/>
    </xf>
    <xf numFmtId="0" fontId="11" fillId="0" borderId="21" xfId="0" applyFont="1" applyBorder="1" applyAlignment="1">
      <alignment wrapText="1"/>
    </xf>
    <xf numFmtId="0" fontId="11" fillId="0" borderId="22" xfId="0" applyFont="1" applyBorder="1" applyAlignment="1">
      <alignment wrapText="1"/>
    </xf>
    <xf numFmtId="0" fontId="9" fillId="0" borderId="23" xfId="0" applyFont="1" applyBorder="1" applyAlignment="1">
      <alignment/>
    </xf>
    <xf numFmtId="0" fontId="9" fillId="0" borderId="24" xfId="0" applyFont="1" applyBorder="1" applyAlignment="1">
      <alignment/>
    </xf>
    <xf numFmtId="0" fontId="9" fillId="0" borderId="25" xfId="0" applyFont="1" applyBorder="1" applyAlignment="1">
      <alignment/>
    </xf>
    <xf numFmtId="0" fontId="9" fillId="0" borderId="26" xfId="0" applyFont="1" applyBorder="1" applyAlignment="1">
      <alignment/>
    </xf>
    <xf numFmtId="0" fontId="9" fillId="0" borderId="27" xfId="0" applyFont="1" applyBorder="1" applyAlignment="1">
      <alignment/>
    </xf>
    <xf numFmtId="0" fontId="9" fillId="0" borderId="28" xfId="0" applyFont="1" applyBorder="1" applyAlignment="1">
      <alignment/>
    </xf>
    <xf numFmtId="3" fontId="9" fillId="0" borderId="26" xfId="0" applyNumberFormat="1" applyFont="1" applyBorder="1" applyAlignment="1">
      <alignment/>
    </xf>
    <xf numFmtId="3" fontId="9" fillId="0" borderId="27" xfId="0" applyNumberFormat="1" applyFont="1" applyBorder="1" applyAlignment="1">
      <alignment/>
    </xf>
    <xf numFmtId="10" fontId="9" fillId="0" borderId="26" xfId="0" applyNumberFormat="1" applyFont="1" applyBorder="1" applyAlignment="1">
      <alignment/>
    </xf>
    <xf numFmtId="3" fontId="9" fillId="0" borderId="28" xfId="0" applyNumberFormat="1" applyFont="1" applyBorder="1" applyAlignment="1">
      <alignment/>
    </xf>
    <xf numFmtId="0" fontId="9" fillId="0" borderId="26" xfId="0" applyFont="1" applyBorder="1" applyAlignment="1">
      <alignment wrapText="1"/>
    </xf>
    <xf numFmtId="0" fontId="11" fillId="0" borderId="26" xfId="0" applyFont="1" applyBorder="1" applyAlignment="1">
      <alignment wrapText="1"/>
    </xf>
    <xf numFmtId="3" fontId="11" fillId="0" borderId="26" xfId="0" applyNumberFormat="1" applyFont="1" applyBorder="1" applyAlignment="1">
      <alignment/>
    </xf>
    <xf numFmtId="3" fontId="11" fillId="0" borderId="27" xfId="0" applyNumberFormat="1" applyFont="1" applyBorder="1" applyAlignment="1">
      <alignment/>
    </xf>
    <xf numFmtId="10" fontId="11" fillId="0" borderId="26" xfId="0" applyNumberFormat="1" applyFont="1" applyBorder="1" applyAlignment="1">
      <alignment/>
    </xf>
    <xf numFmtId="49" fontId="9" fillId="0" borderId="26" xfId="0" applyNumberFormat="1" applyFont="1" applyBorder="1" applyAlignment="1">
      <alignment wrapText="1"/>
    </xf>
    <xf numFmtId="0" fontId="11" fillId="0" borderId="26" xfId="0" applyFont="1" applyBorder="1" applyAlignment="1">
      <alignment/>
    </xf>
    <xf numFmtId="3" fontId="13" fillId="0" borderId="27" xfId="0" applyNumberFormat="1" applyFont="1" applyBorder="1" applyAlignment="1">
      <alignment/>
    </xf>
    <xf numFmtId="0" fontId="11" fillId="0" borderId="0" xfId="0" applyFont="1" applyBorder="1" applyAlignment="1">
      <alignment/>
    </xf>
    <xf numFmtId="3" fontId="9" fillId="0" borderId="0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10" fontId="9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 wrapText="1"/>
    </xf>
    <xf numFmtId="4" fontId="11" fillId="0" borderId="0" xfId="0" applyNumberFormat="1" applyFont="1" applyAlignment="1">
      <alignment/>
    </xf>
    <xf numFmtId="0" fontId="11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4" fontId="9" fillId="0" borderId="0" xfId="0" applyNumberFormat="1" applyFont="1" applyAlignment="1">
      <alignment/>
    </xf>
    <xf numFmtId="0" fontId="9" fillId="0" borderId="0" xfId="0" applyFont="1" applyAlignment="1">
      <alignment wrapText="1"/>
    </xf>
    <xf numFmtId="0" fontId="9" fillId="0" borderId="0" xfId="0" applyFont="1" applyAlignment="1">
      <alignment/>
    </xf>
    <xf numFmtId="14" fontId="9" fillId="0" borderId="0" xfId="0" applyNumberFormat="1" applyFont="1" applyAlignment="1">
      <alignment/>
    </xf>
    <xf numFmtId="0" fontId="11" fillId="0" borderId="0" xfId="0" applyFont="1" applyFill="1" applyAlignment="1">
      <alignment/>
    </xf>
    <xf numFmtId="0" fontId="0" fillId="0" borderId="0" xfId="0" applyFill="1" applyAlignment="1">
      <alignment/>
    </xf>
    <xf numFmtId="0" fontId="9" fillId="0" borderId="0" xfId="0" applyFont="1" applyFill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4" fontId="1" fillId="0" borderId="0" xfId="0" applyNumberFormat="1" applyFont="1" applyAlignment="1">
      <alignment/>
    </xf>
    <xf numFmtId="0" fontId="9" fillId="0" borderId="29" xfId="0" applyFont="1" applyBorder="1" applyAlignment="1">
      <alignment/>
    </xf>
    <xf numFmtId="0" fontId="0" fillId="0" borderId="26" xfId="97" applyFont="1" applyBorder="1" applyAlignment="1" applyProtection="1">
      <alignment wrapText="1"/>
      <protection locked="0"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6" xfId="0" applyFont="1" applyBorder="1" applyAlignment="1">
      <alignment wrapText="1"/>
    </xf>
    <xf numFmtId="3" fontId="0" fillId="0" borderId="26" xfId="0" applyNumberFormat="1" applyFont="1" applyBorder="1" applyAlignment="1">
      <alignment/>
    </xf>
    <xf numFmtId="3" fontId="0" fillId="0" borderId="27" xfId="0" applyNumberFormat="1" applyFont="1" applyBorder="1" applyAlignment="1">
      <alignment/>
    </xf>
    <xf numFmtId="10" fontId="0" fillId="0" borderId="26" xfId="0" applyNumberFormat="1" applyFont="1" applyBorder="1" applyAlignment="1">
      <alignment/>
    </xf>
    <xf numFmtId="3" fontId="0" fillId="0" borderId="28" xfId="0" applyNumberFormat="1" applyFont="1" applyBorder="1" applyAlignment="1">
      <alignment/>
    </xf>
    <xf numFmtId="3" fontId="0" fillId="49" borderId="27" xfId="0" applyNumberFormat="1" applyFont="1" applyFill="1" applyBorder="1" applyAlignment="1">
      <alignment/>
    </xf>
    <xf numFmtId="10" fontId="0" fillId="49" borderId="26" xfId="0" applyNumberFormat="1" applyFont="1" applyFill="1" applyBorder="1" applyAlignment="1">
      <alignment/>
    </xf>
    <xf numFmtId="3" fontId="0" fillId="49" borderId="28" xfId="0" applyNumberFormat="1" applyFont="1" applyFill="1" applyBorder="1" applyAlignment="1">
      <alignment/>
    </xf>
    <xf numFmtId="3" fontId="1" fillId="0" borderId="26" xfId="0" applyNumberFormat="1" applyFont="1" applyBorder="1" applyAlignment="1">
      <alignment/>
    </xf>
    <xf numFmtId="0" fontId="1" fillId="0" borderId="27" xfId="0" applyFont="1" applyBorder="1" applyAlignment="1">
      <alignment/>
    </xf>
    <xf numFmtId="3" fontId="1" fillId="0" borderId="27" xfId="0" applyNumberFormat="1" applyFont="1" applyBorder="1" applyAlignment="1">
      <alignment/>
    </xf>
    <xf numFmtId="10" fontId="1" fillId="0" borderId="26" xfId="0" applyNumberFormat="1" applyFont="1" applyBorder="1" applyAlignment="1">
      <alignment/>
    </xf>
    <xf numFmtId="49" fontId="0" fillId="0" borderId="26" xfId="0" applyNumberFormat="1" applyFont="1" applyBorder="1" applyAlignment="1">
      <alignment wrapText="1"/>
    </xf>
    <xf numFmtId="4" fontId="9" fillId="0" borderId="23" xfId="0" applyNumberFormat="1" applyFont="1" applyBorder="1" applyAlignment="1">
      <alignment/>
    </xf>
    <xf numFmtId="4" fontId="0" fillId="0" borderId="26" xfId="0" applyNumberFormat="1" applyFont="1" applyBorder="1" applyAlignment="1">
      <alignment/>
    </xf>
    <xf numFmtId="4" fontId="0" fillId="49" borderId="26" xfId="0" applyNumberFormat="1" applyFont="1" applyFill="1" applyBorder="1" applyAlignment="1">
      <alignment/>
    </xf>
    <xf numFmtId="4" fontId="9" fillId="0" borderId="26" xfId="0" applyNumberFormat="1" applyFont="1" applyBorder="1" applyAlignment="1">
      <alignment/>
    </xf>
    <xf numFmtId="4" fontId="11" fillId="0" borderId="26" xfId="0" applyNumberFormat="1" applyFont="1" applyBorder="1" applyAlignment="1">
      <alignment/>
    </xf>
    <xf numFmtId="49" fontId="0" fillId="0" borderId="26" xfId="0" applyNumberFormat="1" applyFont="1" applyBorder="1" applyAlignment="1">
      <alignment horizontal="center"/>
    </xf>
    <xf numFmtId="49" fontId="0" fillId="49" borderId="26" xfId="0" applyNumberFormat="1" applyFont="1" applyFill="1" applyBorder="1" applyAlignment="1">
      <alignment horizontal="center"/>
    </xf>
    <xf numFmtId="3" fontId="0" fillId="0" borderId="26" xfId="0" applyNumberFormat="1" applyFont="1" applyBorder="1" applyAlignment="1">
      <alignment horizontal="center"/>
    </xf>
    <xf numFmtId="0" fontId="0" fillId="0" borderId="26" xfId="90" applyFont="1" applyBorder="1" applyAlignment="1" applyProtection="1">
      <alignment wrapText="1"/>
      <protection locked="0"/>
    </xf>
    <xf numFmtId="3" fontId="4" fillId="49" borderId="26" xfId="0" applyNumberFormat="1" applyFont="1" applyFill="1" applyBorder="1" applyAlignment="1">
      <alignment wrapText="1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34" fillId="0" borderId="0" xfId="0" applyFont="1" applyAlignment="1">
      <alignment/>
    </xf>
    <xf numFmtId="0" fontId="1" fillId="0" borderId="0" xfId="0" applyFont="1" applyAlignment="1">
      <alignment wrapText="1"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35" fillId="0" borderId="0" xfId="0" applyFont="1" applyAlignment="1">
      <alignment/>
    </xf>
    <xf numFmtId="0" fontId="0" fillId="0" borderId="0" xfId="0" applyFont="1" applyAlignment="1">
      <alignment wrapText="1"/>
    </xf>
    <xf numFmtId="0" fontId="1" fillId="0" borderId="0" xfId="0" applyFont="1" applyAlignment="1">
      <alignment/>
    </xf>
    <xf numFmtId="0" fontId="34" fillId="0" borderId="0" xfId="0" applyFont="1" applyAlignment="1">
      <alignment/>
    </xf>
    <xf numFmtId="0" fontId="0" fillId="0" borderId="0" xfId="0" applyFont="1" applyFill="1" applyAlignment="1">
      <alignment/>
    </xf>
    <xf numFmtId="14" fontId="0" fillId="0" borderId="0" xfId="0" applyNumberFormat="1" applyFont="1" applyAlignment="1">
      <alignment/>
    </xf>
    <xf numFmtId="3" fontId="0" fillId="0" borderId="26" xfId="0" applyNumberFormat="1" applyFont="1" applyBorder="1" applyAlignment="1">
      <alignment wrapText="1"/>
    </xf>
    <xf numFmtId="0" fontId="9" fillId="49" borderId="26" xfId="0" applyFont="1" applyFill="1" applyBorder="1" applyAlignment="1">
      <alignment wrapText="1"/>
    </xf>
    <xf numFmtId="10" fontId="62" fillId="0" borderId="26" xfId="0" applyNumberFormat="1" applyFont="1" applyBorder="1" applyAlignment="1">
      <alignment/>
    </xf>
    <xf numFmtId="3" fontId="62" fillId="0" borderId="28" xfId="0" applyNumberFormat="1" applyFont="1" applyBorder="1" applyAlignment="1">
      <alignment/>
    </xf>
    <xf numFmtId="10" fontId="62" fillId="49" borderId="26" xfId="0" applyNumberFormat="1" applyFont="1" applyFill="1" applyBorder="1" applyAlignment="1">
      <alignment/>
    </xf>
    <xf numFmtId="3" fontId="62" fillId="49" borderId="28" xfId="0" applyNumberFormat="1" applyFont="1" applyFill="1" applyBorder="1" applyAlignment="1">
      <alignment/>
    </xf>
    <xf numFmtId="0" fontId="62" fillId="0" borderId="26" xfId="0" applyFont="1" applyBorder="1" applyAlignment="1">
      <alignment/>
    </xf>
    <xf numFmtId="10" fontId="63" fillId="0" borderId="26" xfId="0" applyNumberFormat="1" applyFont="1" applyBorder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3" fontId="9" fillId="49" borderId="26" xfId="0" applyNumberFormat="1" applyFont="1" applyFill="1" applyBorder="1" applyAlignment="1">
      <alignment/>
    </xf>
    <xf numFmtId="3" fontId="9" fillId="49" borderId="27" xfId="0" applyNumberFormat="1" applyFont="1" applyFill="1" applyBorder="1" applyAlignment="1">
      <alignment/>
    </xf>
    <xf numFmtId="0" fontId="11" fillId="0" borderId="27" xfId="0" applyFont="1" applyBorder="1" applyAlignment="1">
      <alignment/>
    </xf>
    <xf numFmtId="0" fontId="64" fillId="0" borderId="26" xfId="97" applyFont="1" applyBorder="1" applyAlignment="1" applyProtection="1">
      <alignment wrapText="1"/>
      <protection locked="0"/>
    </xf>
    <xf numFmtId="0" fontId="64" fillId="0" borderId="26" xfId="90" applyFont="1" applyBorder="1" applyAlignment="1" applyProtection="1">
      <alignment wrapText="1"/>
      <protection locked="0"/>
    </xf>
    <xf numFmtId="0" fontId="2" fillId="0" borderId="0" xfId="0" applyFont="1" applyAlignment="1">
      <alignment horizontal="center"/>
    </xf>
  </cellXfs>
  <cellStyles count="11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– Zvýraznění 1" xfId="27"/>
    <cellStyle name="40 % – Zvýraznění 2" xfId="28"/>
    <cellStyle name="40 % – Zvýraznění 3" xfId="29"/>
    <cellStyle name="40 % – Zvýraznění 4" xfId="30"/>
    <cellStyle name="40 % – Zvýraznění 5" xfId="31"/>
    <cellStyle name="40 % – Zvýraznění 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– Zvýraznění 1" xfId="39"/>
    <cellStyle name="60 % – Zvýraznění 2" xfId="40"/>
    <cellStyle name="60 % – Zvýraznění 3" xfId="41"/>
    <cellStyle name="60 % – Zvýraznění 4" xfId="42"/>
    <cellStyle name="60 % – Zvýraznění 5" xfId="43"/>
    <cellStyle name="60 % – Zvýraznění 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alculation 2" xfId="59"/>
    <cellStyle name="Celkem" xfId="60"/>
    <cellStyle name="Comma" xfId="61"/>
    <cellStyle name="Comma [0]" xfId="62"/>
    <cellStyle name="Explanatory Text" xfId="63"/>
    <cellStyle name="Good" xfId="64"/>
    <cellStyle name="Heading 1" xfId="65"/>
    <cellStyle name="Heading 2" xfId="66"/>
    <cellStyle name="Heading 3" xfId="67"/>
    <cellStyle name="Heading 4" xfId="68"/>
    <cellStyle name="Hyperlink" xfId="69"/>
    <cellStyle name="Check Cell" xfId="70"/>
    <cellStyle name="Input" xfId="71"/>
    <cellStyle name="Input 2" xfId="72"/>
    <cellStyle name="Kontrolní buňka" xfId="73"/>
    <cellStyle name="Linked Cell" xfId="74"/>
    <cellStyle name="Currency" xfId="75"/>
    <cellStyle name="Měna 2" xfId="76"/>
    <cellStyle name="Currency [0]" xfId="77"/>
    <cellStyle name="Nadpis 1" xfId="78"/>
    <cellStyle name="Nadpis 2" xfId="79"/>
    <cellStyle name="Nadpis 3" xfId="80"/>
    <cellStyle name="Nadpis 4" xfId="81"/>
    <cellStyle name="Název" xfId="82"/>
    <cellStyle name="Neutral" xfId="83"/>
    <cellStyle name="Neutrální" xfId="84"/>
    <cellStyle name="Normal 2" xfId="85"/>
    <cellStyle name="Normální 2" xfId="86"/>
    <cellStyle name="Normální 2 2" xfId="87"/>
    <cellStyle name="Normální 2 2 2" xfId="88"/>
    <cellStyle name="Normální 2 3" xfId="89"/>
    <cellStyle name="Normální 3" xfId="90"/>
    <cellStyle name="Normální 3 2" xfId="91"/>
    <cellStyle name="Normální 4" xfId="92"/>
    <cellStyle name="Normální 4 2" xfId="93"/>
    <cellStyle name="Normální 5" xfId="94"/>
    <cellStyle name="Normální 5 2" xfId="95"/>
    <cellStyle name="Normální 6" xfId="96"/>
    <cellStyle name="Normální 7" xfId="97"/>
    <cellStyle name="Normální 8" xfId="98"/>
    <cellStyle name="Note" xfId="99"/>
    <cellStyle name="Note 2" xfId="100"/>
    <cellStyle name="Output" xfId="101"/>
    <cellStyle name="Output 2" xfId="102"/>
    <cellStyle name="Followed Hyperlink" xfId="103"/>
    <cellStyle name="Poznámka" xfId="104"/>
    <cellStyle name="Percent" xfId="105"/>
    <cellStyle name="Propojená buňka" xfId="106"/>
    <cellStyle name="Správně" xfId="107"/>
    <cellStyle name="Špatně" xfId="108"/>
    <cellStyle name="Text upozornění" xfId="109"/>
    <cellStyle name="Title" xfId="110"/>
    <cellStyle name="Total" xfId="111"/>
    <cellStyle name="Total 2" xfId="112"/>
    <cellStyle name="Vstup" xfId="113"/>
    <cellStyle name="Výpočet" xfId="114"/>
    <cellStyle name="Výstup" xfId="115"/>
    <cellStyle name="Vysvětlující text" xfId="116"/>
    <cellStyle name="Warning Text" xfId="117"/>
    <cellStyle name="Zvýraznění 1" xfId="118"/>
    <cellStyle name="Zvýraznění 2" xfId="119"/>
    <cellStyle name="Zvýraznění 3" xfId="120"/>
    <cellStyle name="Zvýraznění 4" xfId="121"/>
    <cellStyle name="Zvýraznění 5" xfId="122"/>
    <cellStyle name="Zvýraznění 6" xfId="1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52"/>
  <sheetViews>
    <sheetView tabSelected="1" zoomScalePageLayoutView="0" workbookViewId="0" topLeftCell="A1">
      <selection activeCell="A61" sqref="A61"/>
    </sheetView>
  </sheetViews>
  <sheetFormatPr defaultColWidth="9.140625" defaultRowHeight="12.75"/>
  <cols>
    <col min="1" max="1" width="24.00390625" style="0" customWidth="1"/>
    <col min="2" max="2" width="12.7109375" style="0" customWidth="1"/>
    <col min="3" max="3" width="14.421875" style="0" customWidth="1"/>
    <col min="4" max="4" width="13.57421875" style="0" customWidth="1"/>
    <col min="5" max="5" width="10.57421875" style="0" customWidth="1"/>
    <col min="6" max="6" width="12.7109375" style="0" customWidth="1"/>
    <col min="7" max="7" width="17.140625" style="0" customWidth="1"/>
    <col min="8" max="8" width="12.28125" style="0" customWidth="1"/>
  </cols>
  <sheetData>
    <row r="2" spans="1:8" ht="18">
      <c r="A2" s="116" t="s">
        <v>96</v>
      </c>
      <c r="B2" s="116"/>
      <c r="C2" s="116"/>
      <c r="D2" s="116"/>
      <c r="E2" s="116"/>
      <c r="F2" s="116"/>
      <c r="G2" s="116"/>
      <c r="H2" s="116"/>
    </row>
    <row r="3" spans="1:8" ht="18">
      <c r="A3" s="2" t="s">
        <v>45</v>
      </c>
      <c r="B3" s="1"/>
      <c r="C3" s="1"/>
      <c r="D3" s="1"/>
      <c r="E3" s="1"/>
      <c r="F3" s="1"/>
      <c r="G3" s="1"/>
      <c r="H3" s="1"/>
    </row>
    <row r="4" spans="1:8" ht="18">
      <c r="A4" s="2"/>
      <c r="B4" s="1"/>
      <c r="C4" s="1"/>
      <c r="D4" s="1"/>
      <c r="E4" s="1"/>
      <c r="F4" s="1"/>
      <c r="G4" s="1"/>
      <c r="H4" s="1"/>
    </row>
    <row r="5" spans="1:8" ht="18">
      <c r="A5" s="2"/>
      <c r="B5" s="1"/>
      <c r="C5" s="1"/>
      <c r="D5" s="1"/>
      <c r="E5" s="1"/>
      <c r="F5" s="1"/>
      <c r="G5" s="1"/>
      <c r="H5" s="1"/>
    </row>
    <row r="6" spans="1:15" ht="15.75">
      <c r="A6" s="13"/>
      <c r="B6" s="13"/>
      <c r="C6" s="13"/>
      <c r="D6" s="13"/>
      <c r="E6" s="13"/>
      <c r="F6" s="13"/>
      <c r="G6" s="13"/>
      <c r="H6" s="13"/>
      <c r="I6" s="11"/>
      <c r="J6" s="11"/>
      <c r="K6" s="11"/>
      <c r="L6" s="11"/>
      <c r="M6" s="11"/>
      <c r="N6" s="11"/>
      <c r="O6" s="11"/>
    </row>
    <row r="7" spans="1:15" ht="15.75">
      <c r="A7" s="14" t="s">
        <v>97</v>
      </c>
      <c r="B7" s="13"/>
      <c r="C7" s="13"/>
      <c r="D7" s="13"/>
      <c r="E7" s="13"/>
      <c r="F7" s="13"/>
      <c r="G7" s="13"/>
      <c r="H7" s="13"/>
      <c r="I7" s="11"/>
      <c r="J7" s="11"/>
      <c r="K7" s="11"/>
      <c r="L7" s="11"/>
      <c r="M7" s="11"/>
      <c r="N7" s="11"/>
      <c r="O7" s="11"/>
    </row>
    <row r="8" spans="1:15" ht="15.75">
      <c r="A8" s="15" t="s">
        <v>17</v>
      </c>
      <c r="B8" s="13"/>
      <c r="C8" s="13"/>
      <c r="D8" s="13"/>
      <c r="E8" s="13"/>
      <c r="F8" s="13"/>
      <c r="G8" s="13"/>
      <c r="H8" s="13"/>
      <c r="I8" s="11"/>
      <c r="J8" s="11"/>
      <c r="K8" s="11"/>
      <c r="L8" s="11"/>
      <c r="M8" s="11"/>
      <c r="N8" s="11"/>
      <c r="O8" s="11"/>
    </row>
    <row r="9" spans="1:15" ht="1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</row>
    <row r="10" spans="1:15" ht="77.25" customHeight="1" thickBot="1">
      <c r="A10" s="16"/>
      <c r="B10" s="17" t="s">
        <v>98</v>
      </c>
      <c r="C10" s="18" t="s">
        <v>1</v>
      </c>
      <c r="D10" s="19" t="s">
        <v>2</v>
      </c>
      <c r="E10" s="17"/>
      <c r="F10" s="20" t="s">
        <v>99</v>
      </c>
      <c r="G10" s="17" t="s">
        <v>3</v>
      </c>
      <c r="H10" s="21" t="s">
        <v>106</v>
      </c>
      <c r="I10" s="11"/>
      <c r="J10" s="11"/>
      <c r="K10" s="11"/>
      <c r="L10" s="11"/>
      <c r="M10" s="11"/>
      <c r="N10" s="11"/>
      <c r="O10" s="11"/>
    </row>
    <row r="11" spans="1:15" ht="15.75" thickTop="1">
      <c r="A11" s="22"/>
      <c r="B11" s="22"/>
      <c r="C11" s="22"/>
      <c r="D11" s="22"/>
      <c r="E11" s="23"/>
      <c r="F11" s="23"/>
      <c r="G11" s="22"/>
      <c r="H11" s="24"/>
      <c r="I11" s="11"/>
      <c r="J11" s="11"/>
      <c r="K11" s="11"/>
      <c r="L11" s="11"/>
      <c r="M11" s="11"/>
      <c r="N11" s="11"/>
      <c r="O11" s="11"/>
    </row>
    <row r="12" spans="1:15" ht="15">
      <c r="A12" s="25"/>
      <c r="B12" s="25"/>
      <c r="C12" s="25"/>
      <c r="D12" s="25"/>
      <c r="E12" s="26"/>
      <c r="F12" s="26"/>
      <c r="G12" s="25"/>
      <c r="H12" s="27"/>
      <c r="I12" s="11"/>
      <c r="J12" s="11"/>
      <c r="K12" s="11"/>
      <c r="L12" s="11"/>
      <c r="M12" s="11"/>
      <c r="N12" s="11"/>
      <c r="O12" s="11"/>
    </row>
    <row r="13" spans="1:15" ht="30">
      <c r="A13" s="32" t="s">
        <v>0</v>
      </c>
      <c r="B13" s="28">
        <v>46863</v>
      </c>
      <c r="C13" s="28">
        <f>D13-B13</f>
        <v>2135</v>
      </c>
      <c r="D13" s="28">
        <v>48998</v>
      </c>
      <c r="E13" s="26"/>
      <c r="F13" s="29">
        <v>55280</v>
      </c>
      <c r="G13" s="103">
        <f>F13/D13</f>
        <v>1.1282093146659047</v>
      </c>
      <c r="H13" s="104">
        <f>F13-D13</f>
        <v>6282</v>
      </c>
      <c r="I13" s="11"/>
      <c r="J13" s="11"/>
      <c r="K13" s="11"/>
      <c r="L13" s="11"/>
      <c r="M13" s="11"/>
      <c r="N13" s="11"/>
      <c r="O13" s="11"/>
    </row>
    <row r="14" spans="1:15" ht="30">
      <c r="A14" s="32" t="s">
        <v>4</v>
      </c>
      <c r="B14" s="28">
        <v>54088</v>
      </c>
      <c r="C14" s="28">
        <f>D14-B14</f>
        <v>-3124</v>
      </c>
      <c r="D14" s="28">
        <v>50964</v>
      </c>
      <c r="E14" s="29"/>
      <c r="F14" s="29">
        <v>14371</v>
      </c>
      <c r="G14" s="103">
        <f>F14/D14</f>
        <v>0.28198336080370456</v>
      </c>
      <c r="H14" s="104">
        <f>F14-D14</f>
        <v>-36593</v>
      </c>
      <c r="I14" s="11"/>
      <c r="J14" s="11"/>
      <c r="K14" s="11"/>
      <c r="L14" s="11"/>
      <c r="M14" s="11"/>
      <c r="N14" s="11"/>
      <c r="O14" s="11"/>
    </row>
    <row r="15" spans="1:15" ht="30">
      <c r="A15" s="32" t="s">
        <v>5</v>
      </c>
      <c r="B15" s="28">
        <v>3800</v>
      </c>
      <c r="C15" s="28">
        <f>D15-B15</f>
        <v>0</v>
      </c>
      <c r="D15" s="28">
        <v>3800</v>
      </c>
      <c r="E15" s="29"/>
      <c r="F15" s="29">
        <v>3383</v>
      </c>
      <c r="G15" s="103">
        <f>F15/D15</f>
        <v>0.8902631578947369</v>
      </c>
      <c r="H15" s="104">
        <f>F15-D15</f>
        <v>-417</v>
      </c>
      <c r="I15" s="11"/>
      <c r="J15" s="11"/>
      <c r="K15" s="11"/>
      <c r="L15" s="11"/>
      <c r="M15" s="11"/>
      <c r="N15" s="11"/>
      <c r="O15" s="11"/>
    </row>
    <row r="16" spans="1:15" ht="30">
      <c r="A16" s="32" t="s">
        <v>47</v>
      </c>
      <c r="B16" s="111">
        <v>1702</v>
      </c>
      <c r="C16" s="111">
        <f>D16-B16</f>
        <v>9931</v>
      </c>
      <c r="D16" s="111">
        <v>11633</v>
      </c>
      <c r="E16" s="112"/>
      <c r="F16" s="112">
        <v>11632</v>
      </c>
      <c r="G16" s="105">
        <f>F16/D16</f>
        <v>0.9999140376515087</v>
      </c>
      <c r="H16" s="106">
        <f>F16-D16</f>
        <v>-1</v>
      </c>
      <c r="I16" s="11"/>
      <c r="J16" s="11"/>
      <c r="K16" s="11"/>
      <c r="L16" s="11"/>
      <c r="M16" s="11"/>
      <c r="N16" s="11"/>
      <c r="O16" s="11"/>
    </row>
    <row r="17" spans="1:15" ht="15">
      <c r="A17" s="32" t="s">
        <v>22</v>
      </c>
      <c r="B17" s="28">
        <v>176</v>
      </c>
      <c r="C17" s="28">
        <f>D17-B17</f>
        <v>7</v>
      </c>
      <c r="D17" s="28">
        <v>183</v>
      </c>
      <c r="E17" s="29"/>
      <c r="F17" s="29">
        <v>183</v>
      </c>
      <c r="G17" s="105">
        <f>F17/D17</f>
        <v>1</v>
      </c>
      <c r="H17" s="104">
        <f>F17-D17</f>
        <v>0</v>
      </c>
      <c r="I17" s="11"/>
      <c r="J17" s="11"/>
      <c r="K17" s="11"/>
      <c r="L17" s="11"/>
      <c r="M17" s="11"/>
      <c r="N17" s="11"/>
      <c r="O17" s="11"/>
    </row>
    <row r="18" spans="1:15" ht="30">
      <c r="A18" s="32" t="s">
        <v>60</v>
      </c>
      <c r="B18" s="28"/>
      <c r="C18" s="28"/>
      <c r="D18" s="28"/>
      <c r="E18" s="29"/>
      <c r="F18" s="29">
        <v>59254</v>
      </c>
      <c r="G18" s="103"/>
      <c r="H18" s="104"/>
      <c r="I18" s="11"/>
      <c r="J18" s="11"/>
      <c r="K18" s="11"/>
      <c r="L18" s="11"/>
      <c r="M18" s="11"/>
      <c r="N18" s="11"/>
      <c r="O18" s="11"/>
    </row>
    <row r="19" spans="1:15" ht="15">
      <c r="A19" s="25"/>
      <c r="B19" s="28"/>
      <c r="C19" s="25"/>
      <c r="D19" s="28"/>
      <c r="E19" s="26"/>
      <c r="F19" s="29"/>
      <c r="G19" s="103"/>
      <c r="H19" s="104"/>
      <c r="I19" s="11"/>
      <c r="J19" s="11"/>
      <c r="K19" s="11"/>
      <c r="L19" s="11"/>
      <c r="M19" s="11"/>
      <c r="N19" s="11"/>
      <c r="O19" s="11"/>
    </row>
    <row r="20" spans="1:15" ht="31.5">
      <c r="A20" s="33" t="s">
        <v>26</v>
      </c>
      <c r="B20" s="34">
        <f>SUM(B13:B19)</f>
        <v>106629</v>
      </c>
      <c r="C20" s="34">
        <f>SUM(C13:C19)</f>
        <v>8949</v>
      </c>
      <c r="D20" s="34">
        <f>SUM(D13:D19)</f>
        <v>115578</v>
      </c>
      <c r="E20" s="113"/>
      <c r="F20" s="35">
        <f>F13+F14+F15+F16+F17+F18</f>
        <v>144103</v>
      </c>
      <c r="G20" s="108">
        <f>F20/D20</f>
        <v>1.2468030247971067</v>
      </c>
      <c r="H20" s="104">
        <f>F20-D20</f>
        <v>28525</v>
      </c>
      <c r="I20" s="11"/>
      <c r="J20" s="11"/>
      <c r="K20" s="11"/>
      <c r="L20" s="11"/>
      <c r="M20" s="11"/>
      <c r="N20" s="11"/>
      <c r="O20" s="11"/>
    </row>
    <row r="21" spans="1:15" ht="31.5">
      <c r="A21" s="33" t="s">
        <v>27</v>
      </c>
      <c r="B21" s="34">
        <f>+B20</f>
        <v>106629</v>
      </c>
      <c r="C21" s="34">
        <f>+C20</f>
        <v>8949</v>
      </c>
      <c r="D21" s="34">
        <f>+D20</f>
        <v>115578</v>
      </c>
      <c r="E21" s="113"/>
      <c r="F21" s="35">
        <f>F13+F14+F15+F16+F17+F18</f>
        <v>144103</v>
      </c>
      <c r="G21" s="108">
        <f>F21/D21</f>
        <v>1.2468030247971067</v>
      </c>
      <c r="H21" s="104">
        <f>F21-D21</f>
        <v>28525</v>
      </c>
      <c r="I21" s="11"/>
      <c r="J21" s="11"/>
      <c r="K21" s="11"/>
      <c r="L21" s="11"/>
      <c r="M21" s="11"/>
      <c r="N21" s="11"/>
      <c r="O21" s="11"/>
    </row>
    <row r="22" spans="1:15" ht="15.75">
      <c r="A22" s="25"/>
      <c r="B22" s="25"/>
      <c r="C22" s="34"/>
      <c r="D22" s="25"/>
      <c r="E22" s="26"/>
      <c r="F22" s="26"/>
      <c r="G22" s="107"/>
      <c r="H22" s="104"/>
      <c r="I22" s="11"/>
      <c r="J22" s="11"/>
      <c r="K22" s="11"/>
      <c r="L22" s="11"/>
      <c r="M22" s="11"/>
      <c r="N22" s="11"/>
      <c r="O22" s="11"/>
    </row>
    <row r="23" spans="1:15" ht="30" customHeight="1">
      <c r="A23" s="102" t="s">
        <v>6</v>
      </c>
      <c r="B23" s="111">
        <v>59043</v>
      </c>
      <c r="C23" s="111">
        <f>D23-B23</f>
        <v>16609</v>
      </c>
      <c r="D23" s="111">
        <v>75652</v>
      </c>
      <c r="E23" s="112"/>
      <c r="F23" s="112">
        <v>66967</v>
      </c>
      <c r="G23" s="105">
        <f>F23/D23</f>
        <v>0.8851980119494528</v>
      </c>
      <c r="H23" s="106">
        <f>F23-D23</f>
        <v>-8685</v>
      </c>
      <c r="I23" s="11"/>
      <c r="J23" s="11"/>
      <c r="K23" s="11"/>
      <c r="L23" s="11"/>
      <c r="M23" s="11"/>
      <c r="N23" s="11"/>
      <c r="O23" s="11"/>
    </row>
    <row r="24" spans="1:15" ht="30">
      <c r="A24" s="37" t="s">
        <v>61</v>
      </c>
      <c r="B24" s="28"/>
      <c r="C24" s="28"/>
      <c r="D24" s="28"/>
      <c r="E24" s="29"/>
      <c r="F24" s="29">
        <v>59254</v>
      </c>
      <c r="G24" s="103"/>
      <c r="H24" s="104"/>
      <c r="I24" s="11"/>
      <c r="J24" s="11"/>
      <c r="K24" s="11"/>
      <c r="L24" s="11"/>
      <c r="M24" s="11"/>
      <c r="N24" s="11"/>
      <c r="O24" s="11"/>
    </row>
    <row r="25" spans="1:15" ht="15">
      <c r="A25" s="37" t="s">
        <v>23</v>
      </c>
      <c r="B25" s="28">
        <v>176</v>
      </c>
      <c r="C25" s="28">
        <f>D25-B25</f>
        <v>7</v>
      </c>
      <c r="D25" s="28">
        <v>183</v>
      </c>
      <c r="E25" s="29"/>
      <c r="F25" s="29">
        <v>183</v>
      </c>
      <c r="G25" s="103">
        <f>F25/D25</f>
        <v>1</v>
      </c>
      <c r="H25" s="104">
        <f>F25-D25</f>
        <v>0</v>
      </c>
      <c r="I25" s="11"/>
      <c r="J25" s="11"/>
      <c r="K25" s="11"/>
      <c r="L25" s="11"/>
      <c r="M25" s="11"/>
      <c r="N25" s="11"/>
      <c r="O25" s="11"/>
    </row>
    <row r="26" spans="1:15" ht="30">
      <c r="A26" s="32" t="s">
        <v>7</v>
      </c>
      <c r="B26" s="28">
        <v>84001</v>
      </c>
      <c r="C26" s="28">
        <f>D26-B26</f>
        <v>-3719</v>
      </c>
      <c r="D26" s="28">
        <v>80282</v>
      </c>
      <c r="E26" s="29"/>
      <c r="F26" s="29">
        <v>49844</v>
      </c>
      <c r="G26" s="103">
        <f>F26/D26</f>
        <v>0.6208614633417204</v>
      </c>
      <c r="H26" s="104">
        <f>F26-D26</f>
        <v>-30438</v>
      </c>
      <c r="I26" s="11"/>
      <c r="J26" s="11"/>
      <c r="K26" s="11"/>
      <c r="L26" s="11"/>
      <c r="M26" s="11"/>
      <c r="N26" s="11"/>
      <c r="O26" s="11"/>
    </row>
    <row r="27" spans="1:15" ht="15">
      <c r="A27" s="25"/>
      <c r="B27" s="28"/>
      <c r="C27" s="28"/>
      <c r="D27" s="28"/>
      <c r="E27" s="29"/>
      <c r="F27" s="29"/>
      <c r="G27" s="30"/>
      <c r="H27" s="31"/>
      <c r="I27" s="11"/>
      <c r="J27" s="11"/>
      <c r="K27" s="11"/>
      <c r="L27" s="11"/>
      <c r="M27" s="11"/>
      <c r="N27" s="11"/>
      <c r="O27" s="11"/>
    </row>
    <row r="28" spans="1:15" ht="31.5">
      <c r="A28" s="33" t="s">
        <v>28</v>
      </c>
      <c r="B28" s="34">
        <f>SUM(B23:B27)</f>
        <v>143220</v>
      </c>
      <c r="C28" s="34">
        <f>D28-B28</f>
        <v>12897</v>
      </c>
      <c r="D28" s="34">
        <f>SUM(D23:D27)</f>
        <v>156117</v>
      </c>
      <c r="E28" s="35"/>
      <c r="F28" s="35">
        <f>F23+F25+F26</f>
        <v>116994</v>
      </c>
      <c r="G28" s="36">
        <f>F28/D28</f>
        <v>0.7493994888449048</v>
      </c>
      <c r="H28" s="31">
        <f>F28-D28</f>
        <v>-39123</v>
      </c>
      <c r="I28" s="11"/>
      <c r="J28" s="11"/>
      <c r="K28" s="11"/>
      <c r="L28" s="11"/>
      <c r="M28" s="11"/>
      <c r="N28" s="11"/>
      <c r="O28" s="11"/>
    </row>
    <row r="29" spans="1:15" ht="31.5">
      <c r="A29" s="33" t="s">
        <v>29</v>
      </c>
      <c r="B29" s="34">
        <f>B28</f>
        <v>143220</v>
      </c>
      <c r="C29" s="34">
        <f>C28</f>
        <v>12897</v>
      </c>
      <c r="D29" s="34">
        <f>D28</f>
        <v>156117</v>
      </c>
      <c r="E29" s="35"/>
      <c r="F29" s="35">
        <f>F28+F24</f>
        <v>176248</v>
      </c>
      <c r="G29" s="36">
        <f>F29/D29</f>
        <v>1.128948160674366</v>
      </c>
      <c r="H29" s="31">
        <f>F29-D29</f>
        <v>20131</v>
      </c>
      <c r="I29" s="11"/>
      <c r="J29" s="11"/>
      <c r="K29" s="11"/>
      <c r="L29" s="11"/>
      <c r="M29" s="11"/>
      <c r="N29" s="11"/>
      <c r="O29" s="11"/>
    </row>
    <row r="30" spans="1:15" ht="15.75">
      <c r="A30" s="25"/>
      <c r="B30" s="28"/>
      <c r="C30" s="34"/>
      <c r="D30" s="28"/>
      <c r="E30" s="29"/>
      <c r="F30" s="29"/>
      <c r="G30" s="36"/>
      <c r="H30" s="31"/>
      <c r="I30" s="11"/>
      <c r="J30" s="11"/>
      <c r="K30" s="11"/>
      <c r="L30" s="11"/>
      <c r="M30" s="11"/>
      <c r="N30" s="11"/>
      <c r="O30" s="11"/>
    </row>
    <row r="31" spans="1:15" ht="15.75">
      <c r="A31" s="38" t="s">
        <v>8</v>
      </c>
      <c r="B31" s="28">
        <f>B21-B29</f>
        <v>-36591</v>
      </c>
      <c r="C31" s="34"/>
      <c r="D31" s="28">
        <f>D21-D29</f>
        <v>-40539</v>
      </c>
      <c r="E31" s="29"/>
      <c r="F31" s="28">
        <f>F21-F29</f>
        <v>-32145</v>
      </c>
      <c r="G31" s="30">
        <f>F31/D31</f>
        <v>0.7929401317250055</v>
      </c>
      <c r="H31" s="31">
        <f>F31-D31</f>
        <v>8394</v>
      </c>
      <c r="I31" s="11"/>
      <c r="J31" s="11"/>
      <c r="K31" s="11"/>
      <c r="L31" s="11"/>
      <c r="M31" s="11"/>
      <c r="N31" s="11"/>
      <c r="O31" s="11"/>
    </row>
    <row r="32" spans="1:15" ht="15.75">
      <c r="A32" s="25"/>
      <c r="B32" s="28"/>
      <c r="C32" s="34"/>
      <c r="D32" s="28"/>
      <c r="E32" s="29"/>
      <c r="F32" s="29"/>
      <c r="G32" s="30"/>
      <c r="H32" s="31"/>
      <c r="I32" s="11"/>
      <c r="J32" s="11"/>
      <c r="K32" s="11"/>
      <c r="L32" s="11"/>
      <c r="M32" s="11"/>
      <c r="N32" s="11"/>
      <c r="O32" s="11"/>
    </row>
    <row r="33" spans="1:15" ht="15.75">
      <c r="A33" s="38" t="s">
        <v>9</v>
      </c>
      <c r="B33" s="28"/>
      <c r="C33" s="34"/>
      <c r="D33" s="28"/>
      <c r="E33" s="29"/>
      <c r="F33" s="29"/>
      <c r="G33" s="30"/>
      <c r="H33" s="31"/>
      <c r="I33" s="11"/>
      <c r="J33" s="11"/>
      <c r="K33" s="11"/>
      <c r="L33" s="11"/>
      <c r="M33" s="11"/>
      <c r="N33" s="11"/>
      <c r="O33" s="11"/>
    </row>
    <row r="34" spans="1:15" ht="15">
      <c r="A34" s="25" t="s">
        <v>10</v>
      </c>
      <c r="B34" s="28">
        <v>0</v>
      </c>
      <c r="C34" s="28">
        <f>D34-B34</f>
        <v>0</v>
      </c>
      <c r="D34" s="28">
        <v>0</v>
      </c>
      <c r="E34" s="29"/>
      <c r="F34" s="29">
        <v>0</v>
      </c>
      <c r="G34" s="30"/>
      <c r="H34" s="31">
        <f>F34-D34</f>
        <v>0</v>
      </c>
      <c r="I34" s="11"/>
      <c r="J34" s="11"/>
      <c r="K34" s="11"/>
      <c r="L34" s="11"/>
      <c r="M34" s="11"/>
      <c r="N34" s="11"/>
      <c r="O34" s="11"/>
    </row>
    <row r="35" spans="1:15" ht="15.75">
      <c r="A35" s="25" t="s">
        <v>11</v>
      </c>
      <c r="B35" s="28">
        <v>0</v>
      </c>
      <c r="C35" s="34"/>
      <c r="D35" s="28">
        <v>0</v>
      </c>
      <c r="E35" s="29"/>
      <c r="F35" s="29">
        <v>0</v>
      </c>
      <c r="G35" s="30"/>
      <c r="H35" s="31">
        <f>F35-D35</f>
        <v>0</v>
      </c>
      <c r="I35" s="11"/>
      <c r="J35" s="11"/>
      <c r="K35" s="11"/>
      <c r="L35" s="11"/>
      <c r="M35" s="11"/>
      <c r="N35" s="11"/>
      <c r="O35" s="11"/>
    </row>
    <row r="36" spans="1:15" ht="15">
      <c r="A36" s="25" t="s">
        <v>12</v>
      </c>
      <c r="B36" s="28">
        <v>0</v>
      </c>
      <c r="C36" s="28">
        <f>D36-B36</f>
        <v>0</v>
      </c>
      <c r="D36" s="28">
        <v>0</v>
      </c>
      <c r="E36" s="29"/>
      <c r="F36" s="29">
        <v>6745</v>
      </c>
      <c r="G36" s="30"/>
      <c r="H36" s="31">
        <f>F36-D36</f>
        <v>6745</v>
      </c>
      <c r="I36" s="11"/>
      <c r="J36" s="11"/>
      <c r="K36" s="11"/>
      <c r="L36" s="11"/>
      <c r="M36" s="11"/>
      <c r="N36" s="11"/>
      <c r="O36" s="11"/>
    </row>
    <row r="37" spans="1:15" ht="30">
      <c r="A37" s="32" t="s">
        <v>13</v>
      </c>
      <c r="B37" s="28">
        <v>36591</v>
      </c>
      <c r="C37" s="28">
        <f>D37-B37</f>
        <v>3948</v>
      </c>
      <c r="D37" s="28">
        <v>40539</v>
      </c>
      <c r="E37" s="29"/>
      <c r="F37" s="29">
        <v>35373</v>
      </c>
      <c r="G37" s="30">
        <f>F37/D37</f>
        <v>0.872567157551987</v>
      </c>
      <c r="H37" s="31">
        <f>F37-D37</f>
        <v>-5166</v>
      </c>
      <c r="I37" s="11"/>
      <c r="J37" s="11"/>
      <c r="K37" s="11"/>
      <c r="L37" s="11"/>
      <c r="M37" s="11"/>
      <c r="N37" s="11"/>
      <c r="O37" s="11"/>
    </row>
    <row r="38" spans="1:15" ht="30">
      <c r="A38" s="32" t="s">
        <v>43</v>
      </c>
      <c r="B38" s="28">
        <v>0</v>
      </c>
      <c r="C38" s="28">
        <v>0</v>
      </c>
      <c r="D38" s="28">
        <v>0</v>
      </c>
      <c r="E38" s="29"/>
      <c r="F38" s="29">
        <v>27</v>
      </c>
      <c r="G38" s="30"/>
      <c r="H38" s="31">
        <f>F38-D38</f>
        <v>27</v>
      </c>
      <c r="I38" s="11"/>
      <c r="J38" s="11"/>
      <c r="K38" s="11"/>
      <c r="L38" s="11"/>
      <c r="M38" s="11"/>
      <c r="N38" s="11"/>
      <c r="O38" s="11"/>
    </row>
    <row r="39" spans="1:15" ht="30.75">
      <c r="A39" s="32" t="s">
        <v>14</v>
      </c>
      <c r="B39" s="28"/>
      <c r="C39" s="34"/>
      <c r="D39" s="28"/>
      <c r="E39" s="29"/>
      <c r="F39" s="29"/>
      <c r="G39" s="30"/>
      <c r="H39" s="31"/>
      <c r="I39" s="11"/>
      <c r="J39" s="11"/>
      <c r="K39" s="11"/>
      <c r="L39" s="11"/>
      <c r="M39" s="11"/>
      <c r="N39" s="11"/>
      <c r="O39" s="11"/>
    </row>
    <row r="40" spans="1:15" ht="30.75">
      <c r="A40" s="32" t="s">
        <v>15</v>
      </c>
      <c r="B40" s="28"/>
      <c r="C40" s="34"/>
      <c r="D40" s="28"/>
      <c r="E40" s="29"/>
      <c r="F40" s="29"/>
      <c r="G40" s="30"/>
      <c r="H40" s="31"/>
      <c r="I40" s="11"/>
      <c r="J40" s="11"/>
      <c r="K40" s="11"/>
      <c r="L40" s="11"/>
      <c r="M40" s="11"/>
      <c r="N40" s="11"/>
      <c r="O40" s="11"/>
    </row>
    <row r="41" spans="1:15" ht="30">
      <c r="A41" s="32" t="s">
        <v>155</v>
      </c>
      <c r="B41" s="28">
        <v>0</v>
      </c>
      <c r="C41" s="28">
        <v>0</v>
      </c>
      <c r="D41" s="28">
        <v>0</v>
      </c>
      <c r="E41" s="29"/>
      <c r="F41" s="29">
        <v>-10000</v>
      </c>
      <c r="G41" s="30"/>
      <c r="H41" s="31"/>
      <c r="I41" s="11"/>
      <c r="J41" s="11"/>
      <c r="K41" s="11"/>
      <c r="L41" s="11"/>
      <c r="M41" s="11"/>
      <c r="N41" s="11"/>
      <c r="O41" s="11"/>
    </row>
    <row r="42" spans="1:15" ht="15.75">
      <c r="A42" s="25"/>
      <c r="B42" s="28"/>
      <c r="C42" s="34"/>
      <c r="D42" s="28"/>
      <c r="E42" s="29"/>
      <c r="F42" s="29"/>
      <c r="G42" s="30"/>
      <c r="H42" s="31"/>
      <c r="I42" s="11"/>
      <c r="J42" s="11"/>
      <c r="K42" s="11"/>
      <c r="L42" s="11"/>
      <c r="M42" s="11"/>
      <c r="N42" s="11"/>
      <c r="O42" s="11"/>
    </row>
    <row r="43" spans="1:15" ht="15.75">
      <c r="A43" s="38" t="s">
        <v>16</v>
      </c>
      <c r="B43" s="28">
        <f>SUM(B34:B42)</f>
        <v>36591</v>
      </c>
      <c r="C43" s="34"/>
      <c r="D43" s="28">
        <f>SUM(D34:D42)</f>
        <v>40539</v>
      </c>
      <c r="E43" s="29"/>
      <c r="F43" s="29">
        <f>SUM(F34:F42)</f>
        <v>32145</v>
      </c>
      <c r="G43" s="30">
        <f>F43/D43</f>
        <v>0.7929401317250055</v>
      </c>
      <c r="H43" s="31"/>
      <c r="I43" s="11"/>
      <c r="J43" s="11"/>
      <c r="K43" s="11"/>
      <c r="L43" s="11"/>
      <c r="M43" s="11"/>
      <c r="N43" s="11"/>
      <c r="O43" s="11"/>
    </row>
    <row r="44" spans="1:15" ht="15.75">
      <c r="A44" s="40"/>
      <c r="B44" s="41"/>
      <c r="C44" s="42"/>
      <c r="D44" s="41"/>
      <c r="E44" s="41"/>
      <c r="F44" s="41"/>
      <c r="G44" s="43"/>
      <c r="H44" s="41"/>
      <c r="I44" s="11"/>
      <c r="J44" s="11"/>
      <c r="K44" s="11"/>
      <c r="L44" s="11"/>
      <c r="M44" s="11"/>
      <c r="N44" s="11"/>
      <c r="O44" s="11"/>
    </row>
    <row r="45" spans="1:15" ht="15">
      <c r="A45" s="90" t="s">
        <v>24</v>
      </c>
      <c r="B45" s="90"/>
      <c r="C45" s="90"/>
      <c r="D45" s="90"/>
      <c r="E45" s="90"/>
      <c r="F45" s="90"/>
      <c r="G45" s="90"/>
      <c r="H45" s="89"/>
      <c r="I45" s="89"/>
      <c r="J45" s="11"/>
      <c r="K45" s="11"/>
      <c r="L45" s="11"/>
      <c r="M45" s="11"/>
      <c r="N45" s="11"/>
      <c r="O45" s="11"/>
    </row>
    <row r="46" spans="1:15" ht="15">
      <c r="A46" s="90" t="s">
        <v>25</v>
      </c>
      <c r="B46" s="90"/>
      <c r="C46" s="90"/>
      <c r="D46" s="90"/>
      <c r="E46" s="90"/>
      <c r="F46" s="90"/>
      <c r="G46" s="90"/>
      <c r="H46" s="89"/>
      <c r="I46" s="89"/>
      <c r="J46" s="11"/>
      <c r="K46" s="11"/>
      <c r="L46" s="11"/>
      <c r="M46" s="11"/>
      <c r="N46" s="11"/>
      <c r="O46" s="11"/>
    </row>
    <row r="47" spans="1:15" ht="15">
      <c r="A47" s="89"/>
      <c r="B47" s="89"/>
      <c r="C47" s="89"/>
      <c r="D47" s="89"/>
      <c r="E47" s="89"/>
      <c r="F47" s="89"/>
      <c r="G47" s="89"/>
      <c r="H47" s="89"/>
      <c r="I47" s="89"/>
      <c r="J47" s="11"/>
      <c r="K47" s="11"/>
      <c r="L47" s="11"/>
      <c r="M47" s="11"/>
      <c r="N47" s="11"/>
      <c r="O47" s="11"/>
    </row>
    <row r="48" spans="1:15" ht="15">
      <c r="A48" s="89" t="s">
        <v>112</v>
      </c>
      <c r="B48" s="89"/>
      <c r="C48" s="89"/>
      <c r="D48" s="89"/>
      <c r="E48" s="89"/>
      <c r="F48" s="89"/>
      <c r="G48" s="89"/>
      <c r="H48" s="89"/>
      <c r="I48" s="89"/>
      <c r="J48" s="11"/>
      <c r="K48" s="11"/>
      <c r="L48" s="11"/>
      <c r="M48" s="11"/>
      <c r="N48" s="11"/>
      <c r="O48" s="11"/>
    </row>
    <row r="49" spans="1:15" ht="15">
      <c r="A49" s="89" t="s">
        <v>113</v>
      </c>
      <c r="B49" s="89"/>
      <c r="C49" s="89"/>
      <c r="D49" s="89"/>
      <c r="E49" s="89"/>
      <c r="F49" s="89"/>
      <c r="G49" s="89"/>
      <c r="H49" s="89"/>
      <c r="I49" s="89"/>
      <c r="J49" s="11"/>
      <c r="K49" s="11"/>
      <c r="L49" s="11"/>
      <c r="M49" s="11"/>
      <c r="N49" s="11"/>
      <c r="O49" s="11"/>
    </row>
    <row r="50" spans="1:15" ht="15">
      <c r="A50" s="89" t="s">
        <v>88</v>
      </c>
      <c r="B50" s="89"/>
      <c r="C50" s="89"/>
      <c r="D50" s="89"/>
      <c r="E50" s="89"/>
      <c r="F50" s="89"/>
      <c r="G50" s="89"/>
      <c r="H50" s="89"/>
      <c r="I50" s="89"/>
      <c r="J50" s="11"/>
      <c r="K50" s="11"/>
      <c r="L50" s="11"/>
      <c r="M50" s="11"/>
      <c r="N50" s="11"/>
      <c r="O50" s="11"/>
    </row>
    <row r="51" spans="1:15" ht="15">
      <c r="A51" s="89"/>
      <c r="B51" s="89"/>
      <c r="C51" s="89"/>
      <c r="D51" s="89"/>
      <c r="E51" s="89"/>
      <c r="F51" s="89"/>
      <c r="G51" s="89"/>
      <c r="H51" s="89"/>
      <c r="I51" s="89"/>
      <c r="J51" s="11"/>
      <c r="K51" s="11"/>
      <c r="L51" s="11"/>
      <c r="M51" s="11"/>
      <c r="N51" s="11"/>
      <c r="O51" s="11"/>
    </row>
    <row r="52" spans="1:15" ht="15">
      <c r="A52" s="90" t="s">
        <v>114</v>
      </c>
      <c r="B52" s="89"/>
      <c r="C52" s="89"/>
      <c r="D52" s="89"/>
      <c r="E52" s="89"/>
      <c r="F52" s="89"/>
      <c r="G52" s="89"/>
      <c r="H52" s="89"/>
      <c r="I52" s="89"/>
      <c r="J52" s="58"/>
      <c r="K52" s="11"/>
      <c r="L52" s="11"/>
      <c r="M52" s="11"/>
      <c r="N52" s="11"/>
      <c r="O52" s="11"/>
    </row>
    <row r="53" spans="1:15" ht="15">
      <c r="A53" s="89"/>
      <c r="B53" s="89"/>
      <c r="C53" s="89"/>
      <c r="D53" s="89"/>
      <c r="E53" s="89"/>
      <c r="F53" s="89"/>
      <c r="G53" s="89"/>
      <c r="H53" s="89"/>
      <c r="I53" s="89"/>
      <c r="J53" s="58"/>
      <c r="K53" s="11"/>
      <c r="L53" s="11"/>
      <c r="M53" s="11"/>
      <c r="N53" s="11"/>
      <c r="O53" s="11"/>
    </row>
    <row r="54" spans="1:15" ht="15">
      <c r="A54" s="90" t="s">
        <v>115</v>
      </c>
      <c r="B54" s="89"/>
      <c r="C54" s="89"/>
      <c r="D54" s="89"/>
      <c r="E54" s="89"/>
      <c r="F54" s="89"/>
      <c r="G54" s="89"/>
      <c r="H54" s="89"/>
      <c r="I54" s="89"/>
      <c r="J54" s="58"/>
      <c r="K54" s="11"/>
      <c r="L54" s="11"/>
      <c r="M54" s="11"/>
      <c r="N54" s="11"/>
      <c r="O54" s="11"/>
    </row>
    <row r="55" spans="1:15" ht="15">
      <c r="A55" s="89" t="s">
        <v>116</v>
      </c>
      <c r="B55" s="89"/>
      <c r="C55" s="89"/>
      <c r="D55" s="89"/>
      <c r="E55" s="89"/>
      <c r="F55" s="89"/>
      <c r="G55" s="89"/>
      <c r="H55" s="89"/>
      <c r="I55" s="89"/>
      <c r="J55" s="58"/>
      <c r="K55" s="11"/>
      <c r="L55" s="11"/>
      <c r="M55" s="11"/>
      <c r="N55" s="11"/>
      <c r="O55" s="11"/>
    </row>
    <row r="56" spans="1:15" ht="15">
      <c r="A56" s="89" t="s">
        <v>117</v>
      </c>
      <c r="B56" s="89"/>
      <c r="C56" s="89"/>
      <c r="D56" s="89"/>
      <c r="E56" s="89"/>
      <c r="F56" s="89"/>
      <c r="G56" s="89"/>
      <c r="H56" s="89"/>
      <c r="I56" s="89"/>
      <c r="J56" s="58"/>
      <c r="K56" s="11"/>
      <c r="L56" s="11"/>
      <c r="M56" s="11"/>
      <c r="N56" s="11"/>
      <c r="O56" s="11"/>
    </row>
    <row r="57" spans="1:15" ht="15">
      <c r="A57" s="89" t="s">
        <v>89</v>
      </c>
      <c r="B57" s="89"/>
      <c r="C57" s="89"/>
      <c r="D57" s="89"/>
      <c r="E57" s="89"/>
      <c r="F57" s="89"/>
      <c r="G57" s="89"/>
      <c r="H57" s="89"/>
      <c r="I57" s="89"/>
      <c r="J57" s="58"/>
      <c r="K57" s="11"/>
      <c r="L57" s="11"/>
      <c r="M57" s="11"/>
      <c r="N57" s="11"/>
      <c r="O57" s="11"/>
    </row>
    <row r="58" spans="1:15" ht="15">
      <c r="A58" s="89"/>
      <c r="B58" s="89"/>
      <c r="C58" s="89"/>
      <c r="D58" s="89"/>
      <c r="E58" s="89"/>
      <c r="F58" s="89"/>
      <c r="G58" s="89"/>
      <c r="H58" s="89"/>
      <c r="I58" s="89"/>
      <c r="J58" s="58"/>
      <c r="K58" s="11"/>
      <c r="L58" s="11"/>
      <c r="M58" s="11"/>
      <c r="N58" s="11"/>
      <c r="O58" s="11"/>
    </row>
    <row r="59" spans="1:15" ht="15">
      <c r="A59" s="89" t="s">
        <v>157</v>
      </c>
      <c r="B59" s="89"/>
      <c r="C59" s="89"/>
      <c r="D59" s="89"/>
      <c r="E59" s="89"/>
      <c r="F59" s="89"/>
      <c r="G59" s="89"/>
      <c r="H59" s="89"/>
      <c r="I59" s="89"/>
      <c r="J59" s="58"/>
      <c r="K59" s="11"/>
      <c r="L59" s="11"/>
      <c r="M59" s="11"/>
      <c r="N59" s="11"/>
      <c r="O59" s="11"/>
    </row>
    <row r="60" spans="1:15" ht="15">
      <c r="A60" s="89" t="s">
        <v>158</v>
      </c>
      <c r="B60" s="89"/>
      <c r="C60" s="89"/>
      <c r="D60" s="89"/>
      <c r="E60" s="89"/>
      <c r="F60" s="89"/>
      <c r="G60" s="89"/>
      <c r="H60" s="89"/>
      <c r="I60" s="89"/>
      <c r="J60" s="58"/>
      <c r="K60" s="11"/>
      <c r="L60" s="11"/>
      <c r="M60" s="11"/>
      <c r="N60" s="11"/>
      <c r="O60" s="11"/>
    </row>
    <row r="61" spans="1:15" ht="15">
      <c r="A61" s="89" t="s">
        <v>156</v>
      </c>
      <c r="B61" s="89"/>
      <c r="C61" s="89"/>
      <c r="D61" s="89"/>
      <c r="E61" s="89"/>
      <c r="F61" s="89"/>
      <c r="G61" s="89"/>
      <c r="H61" s="89"/>
      <c r="I61" s="89"/>
      <c r="J61" s="58"/>
      <c r="K61" s="11"/>
      <c r="L61" s="11"/>
      <c r="M61" s="11"/>
      <c r="N61" s="11"/>
      <c r="O61" s="11"/>
    </row>
    <row r="62" spans="1:15" ht="15">
      <c r="A62" s="89"/>
      <c r="B62" s="89"/>
      <c r="C62" s="89"/>
      <c r="D62" s="89"/>
      <c r="E62" s="89"/>
      <c r="F62" s="89"/>
      <c r="G62" s="89"/>
      <c r="H62" s="89"/>
      <c r="I62" s="89"/>
      <c r="J62" s="58"/>
      <c r="K62" s="11"/>
      <c r="L62" s="11"/>
      <c r="M62" s="11"/>
      <c r="N62" s="11"/>
      <c r="O62" s="11"/>
    </row>
    <row r="63" spans="1:15" ht="15">
      <c r="A63" s="90" t="s">
        <v>118</v>
      </c>
      <c r="B63" s="89"/>
      <c r="C63" s="89"/>
      <c r="D63" s="89"/>
      <c r="E63" s="89"/>
      <c r="F63" s="89"/>
      <c r="G63" s="89"/>
      <c r="H63" s="89"/>
      <c r="I63" s="89"/>
      <c r="J63" s="58"/>
      <c r="K63" s="11"/>
      <c r="L63" s="11"/>
      <c r="M63" s="11"/>
      <c r="N63" s="11"/>
      <c r="O63" s="11"/>
    </row>
    <row r="64" spans="1:15" ht="15">
      <c r="A64" s="89" t="s">
        <v>82</v>
      </c>
      <c r="B64" s="89"/>
      <c r="C64" s="89"/>
      <c r="D64" s="89"/>
      <c r="E64" s="89"/>
      <c r="F64" s="89"/>
      <c r="G64" s="89"/>
      <c r="H64" s="89"/>
      <c r="I64" s="89"/>
      <c r="J64" s="58"/>
      <c r="K64" s="11"/>
      <c r="L64" s="11"/>
      <c r="M64" s="11"/>
      <c r="N64" s="11"/>
      <c r="O64" s="11"/>
    </row>
    <row r="65" spans="1:15" ht="15">
      <c r="A65" s="89"/>
      <c r="B65" s="89"/>
      <c r="C65" s="89"/>
      <c r="D65" s="89"/>
      <c r="E65" s="89"/>
      <c r="F65" s="89"/>
      <c r="G65" s="89"/>
      <c r="H65" s="89"/>
      <c r="I65" s="89"/>
      <c r="J65" s="58"/>
      <c r="K65" s="11"/>
      <c r="L65" s="11"/>
      <c r="M65" s="11"/>
      <c r="N65" s="11"/>
      <c r="O65" s="11"/>
    </row>
    <row r="66" spans="1:15" ht="15">
      <c r="A66" s="89" t="s">
        <v>121</v>
      </c>
      <c r="B66" s="89"/>
      <c r="C66" s="89"/>
      <c r="D66" s="89"/>
      <c r="E66" s="89"/>
      <c r="F66" s="89"/>
      <c r="G66" s="89"/>
      <c r="H66" s="89"/>
      <c r="I66" s="89"/>
      <c r="J66" s="58"/>
      <c r="K66" s="11"/>
      <c r="L66" s="11"/>
      <c r="M66" s="11"/>
      <c r="N66" s="11"/>
      <c r="O66" s="11"/>
    </row>
    <row r="67" spans="1:15" ht="15">
      <c r="A67" s="89" t="s">
        <v>95</v>
      </c>
      <c r="B67" s="89"/>
      <c r="C67" s="89"/>
      <c r="D67" s="89"/>
      <c r="E67" s="89"/>
      <c r="F67" s="89"/>
      <c r="G67" s="89"/>
      <c r="H67" s="89"/>
      <c r="I67" s="89"/>
      <c r="J67" s="58"/>
      <c r="K67" s="11"/>
      <c r="L67" s="11"/>
      <c r="M67" s="11"/>
      <c r="N67" s="11"/>
      <c r="O67" s="11"/>
    </row>
    <row r="68" spans="1:15" ht="15">
      <c r="A68" s="89" t="s">
        <v>124</v>
      </c>
      <c r="B68" s="89"/>
      <c r="C68" s="89"/>
      <c r="D68" s="89"/>
      <c r="E68" s="89"/>
      <c r="F68" s="89"/>
      <c r="G68" s="89"/>
      <c r="H68" s="89"/>
      <c r="I68" s="89"/>
      <c r="J68" s="58"/>
      <c r="K68" s="11"/>
      <c r="L68" s="11"/>
      <c r="M68" s="11"/>
      <c r="N68" s="11"/>
      <c r="O68" s="11"/>
    </row>
    <row r="69" spans="1:15" ht="15">
      <c r="A69" s="89" t="s">
        <v>122</v>
      </c>
      <c r="B69" s="89"/>
      <c r="C69" s="89"/>
      <c r="D69" s="89"/>
      <c r="E69" s="89"/>
      <c r="F69" s="89"/>
      <c r="G69" s="89"/>
      <c r="H69" s="89"/>
      <c r="I69" s="89"/>
      <c r="J69" s="58"/>
      <c r="K69" s="11"/>
      <c r="L69" s="11"/>
      <c r="M69" s="11"/>
      <c r="N69" s="11"/>
      <c r="O69" s="11"/>
    </row>
    <row r="70" spans="1:15" ht="15">
      <c r="A70" s="89" t="s">
        <v>125</v>
      </c>
      <c r="B70" s="89"/>
      <c r="C70" s="89"/>
      <c r="D70" s="89"/>
      <c r="E70" s="89"/>
      <c r="F70" s="89"/>
      <c r="G70" s="89"/>
      <c r="H70" s="89"/>
      <c r="I70" s="89"/>
      <c r="J70" s="11"/>
      <c r="K70" s="11"/>
      <c r="L70" s="11"/>
      <c r="M70" s="11"/>
      <c r="N70" s="11"/>
      <c r="O70" s="11"/>
    </row>
    <row r="71" spans="1:15" ht="15">
      <c r="A71" s="89" t="s">
        <v>126</v>
      </c>
      <c r="B71" s="89"/>
      <c r="C71" s="89"/>
      <c r="D71" s="89"/>
      <c r="E71" s="89"/>
      <c r="F71" s="89"/>
      <c r="G71" s="89"/>
      <c r="H71" s="89"/>
      <c r="I71" s="89"/>
      <c r="J71" s="11"/>
      <c r="K71" s="11"/>
      <c r="L71" s="11"/>
      <c r="M71" s="11"/>
      <c r="N71" s="11"/>
      <c r="O71" s="11"/>
    </row>
    <row r="72" spans="1:15" ht="15">
      <c r="A72" s="89" t="s">
        <v>119</v>
      </c>
      <c r="B72" s="89"/>
      <c r="C72" s="89"/>
      <c r="D72" s="89"/>
      <c r="E72" s="89"/>
      <c r="F72" s="89"/>
      <c r="G72" s="89"/>
      <c r="H72" s="89"/>
      <c r="I72" s="89"/>
      <c r="J72" s="11"/>
      <c r="K72" s="11"/>
      <c r="L72" s="11"/>
      <c r="M72" s="11"/>
      <c r="N72" s="11"/>
      <c r="O72" s="11"/>
    </row>
    <row r="73" spans="1:15" ht="15">
      <c r="A73" s="89" t="s">
        <v>120</v>
      </c>
      <c r="B73" s="89"/>
      <c r="C73" s="89"/>
      <c r="D73" s="89"/>
      <c r="E73" s="89"/>
      <c r="F73" s="89"/>
      <c r="G73" s="89"/>
      <c r="H73" s="89"/>
      <c r="I73" s="89"/>
      <c r="J73" s="11"/>
      <c r="K73" s="11"/>
      <c r="L73" s="11"/>
      <c r="M73" s="11"/>
      <c r="N73" s="11"/>
      <c r="O73" s="11"/>
    </row>
    <row r="74" spans="1:15" ht="15">
      <c r="A74" s="89" t="s">
        <v>127</v>
      </c>
      <c r="B74" s="89"/>
      <c r="C74" s="89"/>
      <c r="D74" s="89"/>
      <c r="E74" s="89"/>
      <c r="F74" s="89"/>
      <c r="G74" s="89"/>
      <c r="H74" s="89"/>
      <c r="I74" s="89"/>
      <c r="J74" s="11"/>
      <c r="K74" s="11"/>
      <c r="L74" s="11"/>
      <c r="M74" s="11"/>
      <c r="N74" s="11"/>
      <c r="O74" s="11"/>
    </row>
    <row r="75" spans="1:15" ht="15">
      <c r="A75" s="89" t="s">
        <v>123</v>
      </c>
      <c r="B75" s="89"/>
      <c r="C75" s="89"/>
      <c r="D75" s="89"/>
      <c r="E75" s="89"/>
      <c r="F75" s="89"/>
      <c r="G75" s="89"/>
      <c r="H75" s="89"/>
      <c r="I75" s="89"/>
      <c r="J75" s="11"/>
      <c r="K75" s="11"/>
      <c r="L75" s="11"/>
      <c r="M75" s="11"/>
      <c r="N75" s="11"/>
      <c r="O75" s="11"/>
    </row>
    <row r="76" spans="1:15" ht="15">
      <c r="A76" s="89"/>
      <c r="B76" s="94"/>
      <c r="C76" s="94"/>
      <c r="D76" s="94"/>
      <c r="E76" s="89"/>
      <c r="F76" s="89"/>
      <c r="G76" s="89"/>
      <c r="H76" s="89"/>
      <c r="I76" s="58"/>
      <c r="J76" s="11"/>
      <c r="K76" s="11"/>
      <c r="L76" s="11"/>
      <c r="M76" s="11"/>
      <c r="N76" s="11"/>
      <c r="O76" s="11"/>
    </row>
    <row r="77" spans="1:15" ht="15">
      <c r="A77" s="91" t="s">
        <v>19</v>
      </c>
      <c r="B77" s="89"/>
      <c r="C77" s="89"/>
      <c r="D77" s="89"/>
      <c r="E77" s="89"/>
      <c r="F77" s="89"/>
      <c r="G77" s="89"/>
      <c r="H77" s="89"/>
      <c r="I77" s="58"/>
      <c r="J77" s="11"/>
      <c r="K77" s="11"/>
      <c r="L77" s="11"/>
      <c r="M77" s="11"/>
      <c r="N77" s="11"/>
      <c r="O77" s="11"/>
    </row>
    <row r="78" spans="1:15" ht="15">
      <c r="A78" s="89"/>
      <c r="B78" s="89"/>
      <c r="C78" s="89"/>
      <c r="D78" s="89"/>
      <c r="E78" s="89"/>
      <c r="F78" s="89"/>
      <c r="G78" s="89"/>
      <c r="H78" s="89"/>
      <c r="I78" s="58"/>
      <c r="J78" s="11"/>
      <c r="K78" s="11"/>
      <c r="L78" s="11"/>
      <c r="M78" s="11"/>
      <c r="N78" s="11"/>
      <c r="O78" s="11"/>
    </row>
    <row r="79" spans="1:15" ht="25.5">
      <c r="A79" s="92" t="s">
        <v>44</v>
      </c>
      <c r="B79" s="89"/>
      <c r="C79" s="90" t="s">
        <v>128</v>
      </c>
      <c r="D79" s="89"/>
      <c r="E79" s="89"/>
      <c r="F79" s="89"/>
      <c r="G79" s="60">
        <v>5644763.86</v>
      </c>
      <c r="H79" s="89"/>
      <c r="I79" s="58"/>
      <c r="J79" s="11"/>
      <c r="K79" s="11"/>
      <c r="L79" s="11"/>
      <c r="M79" s="11"/>
      <c r="N79" s="11"/>
      <c r="O79" s="11"/>
    </row>
    <row r="80" spans="1:15" s="89" customFormat="1" ht="15">
      <c r="A80" s="94" t="s">
        <v>130</v>
      </c>
      <c r="G80" s="93"/>
      <c r="I80" s="58"/>
      <c r="J80" s="11"/>
      <c r="K80" s="11"/>
      <c r="L80" s="11"/>
      <c r="M80" s="11"/>
      <c r="N80" s="11"/>
      <c r="O80" s="11"/>
    </row>
    <row r="81" spans="1:15" ht="15">
      <c r="A81" s="89" t="s">
        <v>83</v>
      </c>
      <c r="B81" s="89"/>
      <c r="C81" s="89"/>
      <c r="D81" s="89"/>
      <c r="E81" s="89"/>
      <c r="F81" s="89"/>
      <c r="G81" s="89"/>
      <c r="H81" s="89"/>
      <c r="I81" s="58"/>
      <c r="J81" s="11"/>
      <c r="K81" s="11"/>
      <c r="L81" s="11"/>
      <c r="M81" s="11"/>
      <c r="N81" s="11"/>
      <c r="O81" s="11"/>
    </row>
    <row r="82" spans="1:15" ht="15">
      <c r="A82" s="89" t="s">
        <v>129</v>
      </c>
      <c r="B82" s="89"/>
      <c r="C82" s="89"/>
      <c r="D82" s="89"/>
      <c r="E82" s="89"/>
      <c r="F82" s="89"/>
      <c r="G82" s="89"/>
      <c r="H82" s="89"/>
      <c r="I82" s="58"/>
      <c r="J82" s="11"/>
      <c r="K82" s="11"/>
      <c r="L82" s="11"/>
      <c r="M82" s="11"/>
      <c r="N82" s="11"/>
      <c r="O82" s="11"/>
    </row>
    <row r="83" spans="1:15" ht="15">
      <c r="A83" s="89"/>
      <c r="B83" s="89"/>
      <c r="C83" s="89"/>
      <c r="D83" s="89"/>
      <c r="E83" s="89"/>
      <c r="F83" s="89"/>
      <c r="G83" s="89"/>
      <c r="H83" s="89"/>
      <c r="I83" s="58"/>
      <c r="J83" s="11"/>
      <c r="K83" s="11"/>
      <c r="L83" s="11"/>
      <c r="M83" s="11"/>
      <c r="N83" s="11"/>
      <c r="O83" s="11"/>
    </row>
    <row r="84" spans="1:15" ht="15">
      <c r="A84" s="90" t="s">
        <v>18</v>
      </c>
      <c r="B84" s="89"/>
      <c r="C84" s="90" t="s">
        <v>128</v>
      </c>
      <c r="D84" s="89"/>
      <c r="E84" s="89"/>
      <c r="F84" s="89"/>
      <c r="G84" s="60">
        <v>62216.48</v>
      </c>
      <c r="H84" s="89"/>
      <c r="I84" s="58"/>
      <c r="J84" s="11"/>
      <c r="K84" s="11"/>
      <c r="L84" s="11"/>
      <c r="M84" s="11"/>
      <c r="N84" s="11"/>
      <c r="O84" s="11"/>
    </row>
    <row r="85" spans="1:15" ht="15">
      <c r="A85" s="89" t="s">
        <v>48</v>
      </c>
      <c r="B85" s="89"/>
      <c r="C85" s="89"/>
      <c r="D85" s="89"/>
      <c r="E85" s="89"/>
      <c r="F85" s="89"/>
      <c r="G85" s="89"/>
      <c r="H85" s="89"/>
      <c r="I85" s="58"/>
      <c r="J85" s="11"/>
      <c r="K85" s="11"/>
      <c r="L85" s="11"/>
      <c r="M85" s="11"/>
      <c r="N85" s="11"/>
      <c r="O85" s="11"/>
    </row>
    <row r="86" spans="1:15" ht="15">
      <c r="A86" s="89" t="s">
        <v>49</v>
      </c>
      <c r="B86" s="89"/>
      <c r="C86" s="89"/>
      <c r="D86" s="89"/>
      <c r="E86" s="89"/>
      <c r="F86" s="89"/>
      <c r="G86" s="89"/>
      <c r="H86" s="89"/>
      <c r="I86" s="58"/>
      <c r="J86" s="11"/>
      <c r="K86" s="11"/>
      <c r="L86" s="11"/>
      <c r="M86" s="11"/>
      <c r="N86" s="11"/>
      <c r="O86" s="11"/>
    </row>
    <row r="87" spans="1:15" ht="15">
      <c r="A87" s="89"/>
      <c r="B87" s="89"/>
      <c r="C87" s="89"/>
      <c r="D87" s="89"/>
      <c r="E87" s="89"/>
      <c r="F87" s="89"/>
      <c r="G87" s="89"/>
      <c r="H87" s="89"/>
      <c r="I87" s="89"/>
      <c r="J87" s="11"/>
      <c r="K87" s="11"/>
      <c r="L87" s="11"/>
      <c r="M87" s="11"/>
      <c r="N87" s="11"/>
      <c r="O87" s="11"/>
    </row>
    <row r="88" spans="1:15" ht="15">
      <c r="A88" s="91" t="s">
        <v>20</v>
      </c>
      <c r="B88" s="89"/>
      <c r="C88" s="89"/>
      <c r="D88" s="89"/>
      <c r="E88" s="89"/>
      <c r="F88" s="89"/>
      <c r="G88" s="89"/>
      <c r="H88" s="89"/>
      <c r="I88" s="89"/>
      <c r="J88" s="11"/>
      <c r="K88" s="11"/>
      <c r="L88" s="11"/>
      <c r="M88" s="11"/>
      <c r="N88" s="11"/>
      <c r="O88" s="11"/>
    </row>
    <row r="89" spans="1:15" ht="15">
      <c r="A89" s="89" t="s">
        <v>139</v>
      </c>
      <c r="B89" s="89"/>
      <c r="C89" s="89"/>
      <c r="D89" s="89"/>
      <c r="E89" s="89"/>
      <c r="F89" s="89"/>
      <c r="G89" s="89"/>
      <c r="H89" s="89"/>
      <c r="I89" s="89"/>
      <c r="J89" s="11"/>
      <c r="K89" s="11"/>
      <c r="L89" s="11"/>
      <c r="M89" s="11"/>
      <c r="N89" s="11"/>
      <c r="O89" s="11"/>
    </row>
    <row r="90" spans="1:15" ht="15">
      <c r="A90" s="89" t="s">
        <v>50</v>
      </c>
      <c r="B90" s="89"/>
      <c r="C90" s="89"/>
      <c r="D90" s="89"/>
      <c r="E90" s="89"/>
      <c r="F90" s="89"/>
      <c r="G90" s="89"/>
      <c r="H90" s="89"/>
      <c r="I90" s="89"/>
      <c r="J90" s="11"/>
      <c r="K90" s="11"/>
      <c r="L90" s="11"/>
      <c r="M90" s="11"/>
      <c r="N90" s="11"/>
      <c r="O90" s="11"/>
    </row>
    <row r="91" spans="1:15" ht="15">
      <c r="A91" s="89"/>
      <c r="B91" s="89"/>
      <c r="C91" s="89"/>
      <c r="D91" s="89"/>
      <c r="E91" s="89"/>
      <c r="F91" s="89"/>
      <c r="G91" s="89"/>
      <c r="H91" s="89"/>
      <c r="I91" s="89"/>
      <c r="J91" s="11"/>
      <c r="K91" s="11"/>
      <c r="L91" s="11"/>
      <c r="M91" s="11"/>
      <c r="N91" s="11"/>
      <c r="O91" s="11"/>
    </row>
    <row r="92" spans="1:15" ht="15">
      <c r="A92" s="97" t="s">
        <v>62</v>
      </c>
      <c r="B92" s="97"/>
      <c r="C92" s="97"/>
      <c r="D92" s="95"/>
      <c r="E92" s="95"/>
      <c r="F92" s="89"/>
      <c r="G92" s="89"/>
      <c r="H92" s="89"/>
      <c r="I92" s="89"/>
      <c r="J92" s="11"/>
      <c r="K92" s="11"/>
      <c r="L92" s="11"/>
      <c r="M92" s="11"/>
      <c r="N92" s="11"/>
      <c r="O92" s="11"/>
    </row>
    <row r="93" spans="1:15" ht="15">
      <c r="A93" s="95"/>
      <c r="B93" s="95"/>
      <c r="C93" s="95"/>
      <c r="D93" s="95"/>
      <c r="E93" s="95"/>
      <c r="F93" s="89"/>
      <c r="G93" s="89"/>
      <c r="H93" s="89"/>
      <c r="I93" s="89"/>
      <c r="J93" s="11"/>
      <c r="K93" s="11"/>
      <c r="L93" s="11"/>
      <c r="M93" s="11"/>
      <c r="N93" s="11"/>
      <c r="O93" s="11"/>
    </row>
    <row r="94" spans="1:15" ht="51">
      <c r="A94" s="62" t="s">
        <v>65</v>
      </c>
      <c r="B94" s="84">
        <v>4111</v>
      </c>
      <c r="C94" s="63" t="s">
        <v>131</v>
      </c>
      <c r="D94" s="80">
        <v>52000</v>
      </c>
      <c r="E94" s="89"/>
      <c r="F94" s="89"/>
      <c r="G94" s="89"/>
      <c r="H94" s="89"/>
      <c r="I94" s="89"/>
      <c r="J94" s="11"/>
      <c r="K94" s="11"/>
      <c r="L94" s="11"/>
      <c r="M94" s="11"/>
      <c r="N94" s="11"/>
      <c r="O94" s="11"/>
    </row>
    <row r="95" spans="1:15" ht="51">
      <c r="A95" s="62" t="s">
        <v>65</v>
      </c>
      <c r="B95" s="84" t="s">
        <v>84</v>
      </c>
      <c r="C95" s="66" t="s">
        <v>132</v>
      </c>
      <c r="D95" s="80">
        <v>9400</v>
      </c>
      <c r="E95" s="89"/>
      <c r="F95" s="89"/>
      <c r="G95" s="89"/>
      <c r="H95" s="89"/>
      <c r="I95" s="89"/>
      <c r="J95" s="11"/>
      <c r="K95" s="11"/>
      <c r="L95" s="11"/>
      <c r="M95" s="11"/>
      <c r="N95" s="11"/>
      <c r="O95" s="11"/>
    </row>
    <row r="96" spans="1:15" ht="51">
      <c r="A96" s="114" t="s">
        <v>65</v>
      </c>
      <c r="B96" s="84" t="s">
        <v>84</v>
      </c>
      <c r="C96" s="66" t="s">
        <v>134</v>
      </c>
      <c r="D96" s="80">
        <v>177187.83</v>
      </c>
      <c r="E96" s="89"/>
      <c r="F96" s="89"/>
      <c r="G96" s="89"/>
      <c r="H96" s="89"/>
      <c r="I96" s="89"/>
      <c r="J96" s="11"/>
      <c r="K96" s="11"/>
      <c r="L96" s="11"/>
      <c r="M96" s="11"/>
      <c r="N96" s="11"/>
      <c r="O96" s="11"/>
    </row>
    <row r="97" spans="1:15" ht="51">
      <c r="A97" s="87" t="s">
        <v>67</v>
      </c>
      <c r="B97" s="84">
        <v>4112</v>
      </c>
      <c r="C97" s="87" t="s">
        <v>68</v>
      </c>
      <c r="D97" s="80">
        <v>1702100</v>
      </c>
      <c r="E97" s="89"/>
      <c r="F97" s="89"/>
      <c r="G97" s="89"/>
      <c r="H97" s="89"/>
      <c r="I97" s="89"/>
      <c r="J97" s="11"/>
      <c r="K97" s="11"/>
      <c r="L97" s="11"/>
      <c r="M97" s="11"/>
      <c r="N97" s="11"/>
      <c r="O97" s="11"/>
    </row>
    <row r="98" spans="1:15" ht="38.25">
      <c r="A98" s="115" t="s">
        <v>135</v>
      </c>
      <c r="B98" s="84" t="s">
        <v>40</v>
      </c>
      <c r="C98" s="87" t="s">
        <v>136</v>
      </c>
      <c r="D98" s="80">
        <v>483100</v>
      </c>
      <c r="E98" s="89"/>
      <c r="F98" s="89"/>
      <c r="G98" s="89"/>
      <c r="H98" s="89"/>
      <c r="I98" s="89"/>
      <c r="J98" s="11"/>
      <c r="K98" s="11"/>
      <c r="L98" s="11"/>
      <c r="M98" s="11"/>
      <c r="N98" s="11"/>
      <c r="O98" s="11"/>
    </row>
    <row r="99" spans="1:15" ht="25.5">
      <c r="A99" s="87" t="s">
        <v>87</v>
      </c>
      <c r="B99" s="84">
        <v>4116</v>
      </c>
      <c r="C99" s="87" t="s">
        <v>133</v>
      </c>
      <c r="D99" s="80">
        <v>30000</v>
      </c>
      <c r="E99" s="89"/>
      <c r="F99" s="89"/>
      <c r="G99" s="89"/>
      <c r="H99" s="89"/>
      <c r="I99" s="89"/>
      <c r="J99" s="11"/>
      <c r="K99" s="11"/>
      <c r="L99" s="11"/>
      <c r="M99" s="11"/>
      <c r="N99" s="11"/>
      <c r="O99" s="11"/>
    </row>
    <row r="100" spans="1:15" ht="63.75">
      <c r="A100" s="115" t="s">
        <v>135</v>
      </c>
      <c r="B100" s="84" t="s">
        <v>40</v>
      </c>
      <c r="C100" s="87" t="s">
        <v>137</v>
      </c>
      <c r="D100" s="80">
        <v>3529667</v>
      </c>
      <c r="E100" s="89"/>
      <c r="F100" s="89"/>
      <c r="G100" s="89"/>
      <c r="H100" s="89"/>
      <c r="I100" s="89"/>
      <c r="J100" s="11"/>
      <c r="K100" s="11"/>
      <c r="L100" s="11"/>
      <c r="M100" s="11"/>
      <c r="N100" s="11"/>
      <c r="O100" s="11"/>
    </row>
    <row r="101" spans="1:15" ht="38.25">
      <c r="A101" s="115" t="s">
        <v>135</v>
      </c>
      <c r="B101" s="84" t="s">
        <v>40</v>
      </c>
      <c r="C101" s="87" t="s">
        <v>138</v>
      </c>
      <c r="D101" s="81">
        <v>3655327</v>
      </c>
      <c r="E101" s="89"/>
      <c r="F101" s="89"/>
      <c r="G101" s="89"/>
      <c r="H101" s="89"/>
      <c r="I101" s="89"/>
      <c r="J101" s="11"/>
      <c r="K101" s="11"/>
      <c r="L101" s="11"/>
      <c r="M101" s="11"/>
      <c r="N101" s="11"/>
      <c r="O101" s="11"/>
    </row>
    <row r="102" spans="1:15" ht="76.5">
      <c r="A102" s="87" t="s">
        <v>87</v>
      </c>
      <c r="B102" s="85" t="s">
        <v>40</v>
      </c>
      <c r="C102" s="88" t="s">
        <v>93</v>
      </c>
      <c r="D102" s="81">
        <v>722559.08</v>
      </c>
      <c r="E102" s="89"/>
      <c r="F102" s="89"/>
      <c r="G102" s="89"/>
      <c r="H102" s="89"/>
      <c r="I102" s="89"/>
      <c r="J102" s="11"/>
      <c r="K102" s="11"/>
      <c r="L102" s="11"/>
      <c r="M102" s="11"/>
      <c r="N102" s="11"/>
      <c r="O102" s="11"/>
    </row>
    <row r="103" spans="1:15" ht="25.5">
      <c r="A103" s="115" t="s">
        <v>87</v>
      </c>
      <c r="B103" s="85" t="s">
        <v>40</v>
      </c>
      <c r="C103" s="88" t="s">
        <v>72</v>
      </c>
      <c r="D103" s="81">
        <v>43936</v>
      </c>
      <c r="E103" s="89"/>
      <c r="F103" s="89"/>
      <c r="G103" s="89"/>
      <c r="H103" s="89"/>
      <c r="I103" s="89"/>
      <c r="J103" s="11"/>
      <c r="K103" s="11"/>
      <c r="L103" s="11"/>
      <c r="M103" s="11"/>
      <c r="N103" s="11"/>
      <c r="O103" s="11"/>
    </row>
    <row r="104" spans="1:15" ht="102">
      <c r="A104" s="115" t="s">
        <v>73</v>
      </c>
      <c r="B104" s="84" t="s">
        <v>41</v>
      </c>
      <c r="C104" s="87" t="s">
        <v>74</v>
      </c>
      <c r="D104" s="80">
        <v>347522.23</v>
      </c>
      <c r="E104" s="89"/>
      <c r="F104" s="89"/>
      <c r="G104" s="89"/>
      <c r="H104" s="89"/>
      <c r="I104" s="89"/>
      <c r="J104" s="11"/>
      <c r="K104" s="11"/>
      <c r="L104" s="11"/>
      <c r="M104" s="11"/>
      <c r="N104" s="11"/>
      <c r="O104" s="11"/>
    </row>
    <row r="105" spans="1:15" ht="38.25">
      <c r="A105" s="87" t="s">
        <v>75</v>
      </c>
      <c r="B105" s="84" t="s">
        <v>42</v>
      </c>
      <c r="C105" s="101" t="s">
        <v>85</v>
      </c>
      <c r="D105" s="80">
        <v>879672</v>
      </c>
      <c r="E105" s="89"/>
      <c r="F105" s="89"/>
      <c r="G105" s="89"/>
      <c r="H105" s="89"/>
      <c r="I105" s="89"/>
      <c r="J105" s="11"/>
      <c r="K105" s="11"/>
      <c r="L105" s="11"/>
      <c r="M105" s="11"/>
      <c r="N105" s="11"/>
      <c r="O105" s="11"/>
    </row>
    <row r="106" spans="1:15" ht="15">
      <c r="A106" s="96"/>
      <c r="B106" s="89"/>
      <c r="C106" s="93"/>
      <c r="D106" s="93"/>
      <c r="E106" s="89"/>
      <c r="F106" s="89"/>
      <c r="G106" s="89"/>
      <c r="H106" s="89"/>
      <c r="I106" s="89"/>
      <c r="J106" s="11"/>
      <c r="K106" s="11"/>
      <c r="L106" s="11"/>
      <c r="M106" s="11"/>
      <c r="N106" s="11"/>
      <c r="O106" s="11"/>
    </row>
    <row r="107" spans="1:15" ht="15">
      <c r="A107" s="96" t="s">
        <v>81</v>
      </c>
      <c r="B107" s="89"/>
      <c r="C107" s="93"/>
      <c r="D107" s="93">
        <f>SUM(D94:D106)</f>
        <v>11632471.14</v>
      </c>
      <c r="E107" s="89"/>
      <c r="F107" s="89"/>
      <c r="G107" s="89"/>
      <c r="H107" s="89"/>
      <c r="I107" s="89"/>
      <c r="J107" s="11"/>
      <c r="K107" s="11"/>
      <c r="L107" s="11"/>
      <c r="M107" s="11"/>
      <c r="N107" s="11"/>
      <c r="O107" s="11"/>
    </row>
    <row r="108" spans="1:15" ht="15">
      <c r="A108" s="96"/>
      <c r="B108" s="89"/>
      <c r="C108" s="93"/>
      <c r="D108" s="93"/>
      <c r="E108" s="89"/>
      <c r="F108" s="89"/>
      <c r="G108" s="89"/>
      <c r="H108" s="89"/>
      <c r="I108" s="89"/>
      <c r="J108" s="11"/>
      <c r="K108" s="11"/>
      <c r="L108" s="11"/>
      <c r="M108" s="11"/>
      <c r="N108" s="11"/>
      <c r="O108" s="11"/>
    </row>
    <row r="109" spans="1:15" ht="15">
      <c r="A109" s="98" t="s">
        <v>30</v>
      </c>
      <c r="B109" s="89"/>
      <c r="C109" s="93"/>
      <c r="D109" s="93"/>
      <c r="E109" s="89"/>
      <c r="F109" s="89"/>
      <c r="G109" s="89"/>
      <c r="H109" s="89"/>
      <c r="I109" s="89"/>
      <c r="J109" s="11"/>
      <c r="K109" s="11"/>
      <c r="L109" s="11"/>
      <c r="M109" s="11"/>
      <c r="N109" s="11"/>
      <c r="O109" s="11"/>
    </row>
    <row r="110" spans="1:15" ht="15">
      <c r="A110" s="94"/>
      <c r="B110" s="89"/>
      <c r="C110" s="93"/>
      <c r="D110" s="93"/>
      <c r="E110" s="89"/>
      <c r="F110" s="89"/>
      <c r="G110" s="89"/>
      <c r="H110" s="89"/>
      <c r="I110" s="89"/>
      <c r="J110" s="11"/>
      <c r="K110" s="57"/>
      <c r="L110" s="57"/>
      <c r="M110" s="57"/>
      <c r="N110" s="57"/>
      <c r="O110" s="11"/>
    </row>
    <row r="111" spans="1:15" ht="15">
      <c r="A111" s="94" t="s">
        <v>140</v>
      </c>
      <c r="B111" s="89"/>
      <c r="C111" s="93"/>
      <c r="D111" s="93"/>
      <c r="E111" s="89"/>
      <c r="F111" s="89"/>
      <c r="G111" s="89"/>
      <c r="H111" s="89"/>
      <c r="I111" s="89"/>
      <c r="J111" s="11"/>
      <c r="K111" s="57"/>
      <c r="L111" s="57"/>
      <c r="M111" s="57"/>
      <c r="N111" s="57"/>
      <c r="O111" s="11"/>
    </row>
    <row r="112" spans="1:15" ht="15">
      <c r="A112" s="94" t="s">
        <v>86</v>
      </c>
      <c r="B112" s="89"/>
      <c r="C112" s="93"/>
      <c r="D112" s="89"/>
      <c r="E112" s="89"/>
      <c r="F112" s="89"/>
      <c r="G112" s="89"/>
      <c r="H112" s="89"/>
      <c r="I112" s="89"/>
      <c r="J112" s="11"/>
      <c r="K112" s="57"/>
      <c r="L112" s="57"/>
      <c r="M112" s="57"/>
      <c r="N112" s="57"/>
      <c r="O112" s="11"/>
    </row>
    <row r="113" spans="1:15" ht="15">
      <c r="A113" s="94" t="s">
        <v>52</v>
      </c>
      <c r="B113" s="89"/>
      <c r="C113" s="93"/>
      <c r="D113" s="89"/>
      <c r="E113" s="89"/>
      <c r="F113" s="89"/>
      <c r="G113" s="89"/>
      <c r="H113" s="89"/>
      <c r="I113" s="89"/>
      <c r="J113" s="11"/>
      <c r="K113" s="57"/>
      <c r="L113" s="57"/>
      <c r="M113" s="57"/>
      <c r="N113" s="57"/>
      <c r="O113" s="11"/>
    </row>
    <row r="114" spans="1:15" ht="15">
      <c r="A114" s="94" t="s">
        <v>141</v>
      </c>
      <c r="B114" s="89"/>
      <c r="C114" s="93"/>
      <c r="D114" s="89"/>
      <c r="E114" s="89"/>
      <c r="F114" s="89"/>
      <c r="G114" s="89"/>
      <c r="H114" s="89"/>
      <c r="I114" s="89"/>
      <c r="J114" s="11"/>
      <c r="K114" s="57"/>
      <c r="L114" s="57"/>
      <c r="M114" s="57"/>
      <c r="N114" s="57"/>
      <c r="O114" s="11"/>
    </row>
    <row r="115" spans="1:15" ht="15">
      <c r="A115" s="94" t="s">
        <v>90</v>
      </c>
      <c r="B115" s="89"/>
      <c r="C115" s="93"/>
      <c r="D115" s="89"/>
      <c r="E115" s="89"/>
      <c r="F115" s="89"/>
      <c r="G115" s="89"/>
      <c r="H115" s="89"/>
      <c r="I115" s="89"/>
      <c r="J115" s="11"/>
      <c r="K115" s="57"/>
      <c r="L115" s="57"/>
      <c r="M115" s="57"/>
      <c r="N115" s="57"/>
      <c r="O115" s="11"/>
    </row>
    <row r="116" spans="1:15" ht="15">
      <c r="A116" s="94" t="s">
        <v>91</v>
      </c>
      <c r="B116" s="89"/>
      <c r="C116" s="93"/>
      <c r="D116" s="89"/>
      <c r="E116" s="89"/>
      <c r="F116" s="89"/>
      <c r="G116" s="89"/>
      <c r="H116" s="89"/>
      <c r="I116" s="89"/>
      <c r="J116" s="11"/>
      <c r="K116" s="57"/>
      <c r="L116" s="57"/>
      <c r="M116" s="57"/>
      <c r="N116" s="57"/>
      <c r="O116" s="11"/>
    </row>
    <row r="117" spans="1:15" ht="15">
      <c r="A117" s="94" t="s">
        <v>92</v>
      </c>
      <c r="B117" s="89"/>
      <c r="C117" s="93"/>
      <c r="D117" s="89"/>
      <c r="E117" s="89"/>
      <c r="F117" s="89"/>
      <c r="G117" s="89"/>
      <c r="H117" s="89"/>
      <c r="I117" s="89"/>
      <c r="J117" s="11"/>
      <c r="K117" s="57"/>
      <c r="L117" s="57"/>
      <c r="M117" s="57"/>
      <c r="N117" s="57"/>
      <c r="O117" s="11"/>
    </row>
    <row r="118" spans="1:15" ht="15">
      <c r="A118" s="94" t="s">
        <v>143</v>
      </c>
      <c r="B118" s="89"/>
      <c r="C118" s="93"/>
      <c r="D118" s="89"/>
      <c r="E118" s="89"/>
      <c r="F118" s="89"/>
      <c r="G118" s="89"/>
      <c r="H118" s="89"/>
      <c r="I118" s="89"/>
      <c r="J118" s="11"/>
      <c r="K118" s="57"/>
      <c r="L118" s="57"/>
      <c r="M118" s="57"/>
      <c r="N118" s="57"/>
      <c r="O118" s="11"/>
    </row>
    <row r="119" spans="1:15" ht="15">
      <c r="A119" s="94"/>
      <c r="B119" s="89"/>
      <c r="C119" s="93"/>
      <c r="D119" s="89"/>
      <c r="E119" s="89"/>
      <c r="F119" s="89"/>
      <c r="G119" s="89"/>
      <c r="H119" s="89"/>
      <c r="I119" s="89"/>
      <c r="J119" s="11"/>
      <c r="K119" s="57"/>
      <c r="L119" s="57"/>
      <c r="M119" s="57"/>
      <c r="N119" s="57"/>
      <c r="O119" s="11"/>
    </row>
    <row r="120" spans="1:15" ht="15">
      <c r="A120" s="94" t="s">
        <v>142</v>
      </c>
      <c r="B120" s="89"/>
      <c r="C120" s="93"/>
      <c r="D120" s="89"/>
      <c r="E120" s="89"/>
      <c r="F120" s="89"/>
      <c r="G120" s="89"/>
      <c r="H120" s="89"/>
      <c r="I120" s="89"/>
      <c r="J120" s="11"/>
      <c r="K120" s="57"/>
      <c r="L120" s="57"/>
      <c r="M120" s="57"/>
      <c r="N120" s="57"/>
      <c r="O120" s="11"/>
    </row>
    <row r="121" spans="1:15" ht="15">
      <c r="A121" s="94" t="s">
        <v>53</v>
      </c>
      <c r="B121" s="89"/>
      <c r="C121" s="93"/>
      <c r="D121" s="89"/>
      <c r="E121" s="89"/>
      <c r="F121" s="89"/>
      <c r="G121" s="89"/>
      <c r="H121" s="89"/>
      <c r="I121" s="89"/>
      <c r="J121" s="11"/>
      <c r="K121" s="11"/>
      <c r="L121" s="11"/>
      <c r="M121" s="11"/>
      <c r="N121" s="11"/>
      <c r="O121" s="11"/>
    </row>
    <row r="122" spans="1:15" ht="15">
      <c r="A122" s="94"/>
      <c r="B122" s="89"/>
      <c r="C122" s="93"/>
      <c r="D122" s="89"/>
      <c r="E122" s="89"/>
      <c r="F122" s="89"/>
      <c r="G122" s="89"/>
      <c r="H122" s="89"/>
      <c r="I122" s="89"/>
      <c r="J122" s="11"/>
      <c r="K122" s="11"/>
      <c r="L122" s="11"/>
      <c r="M122" s="11"/>
      <c r="N122" s="11"/>
      <c r="O122" s="11"/>
    </row>
    <row r="123" spans="1:15" ht="15">
      <c r="A123" s="91" t="s">
        <v>31</v>
      </c>
      <c r="B123" s="89"/>
      <c r="C123" s="89"/>
      <c r="D123" s="89"/>
      <c r="E123" s="89"/>
      <c r="F123" s="89"/>
      <c r="G123" s="89"/>
      <c r="H123" s="89"/>
      <c r="I123" s="89"/>
      <c r="J123" s="11"/>
      <c r="K123" s="11"/>
      <c r="L123" s="11"/>
      <c r="M123" s="11"/>
      <c r="N123" s="11"/>
      <c r="O123" s="11"/>
    </row>
    <row r="124" spans="1:15" ht="15">
      <c r="A124" s="89"/>
      <c r="B124" s="89"/>
      <c r="C124" s="89"/>
      <c r="D124" s="89"/>
      <c r="E124" s="89"/>
      <c r="F124" s="89"/>
      <c r="G124" s="89"/>
      <c r="H124" s="89"/>
      <c r="I124" s="89"/>
      <c r="J124" s="11"/>
      <c r="K124" s="11"/>
      <c r="L124" s="11"/>
      <c r="M124" s="11"/>
      <c r="N124" s="11"/>
      <c r="O124" s="11"/>
    </row>
    <row r="125" spans="1:15" ht="15">
      <c r="A125" s="89" t="s">
        <v>54</v>
      </c>
      <c r="B125" s="89"/>
      <c r="C125" s="89"/>
      <c r="D125" s="89"/>
      <c r="E125" s="89"/>
      <c r="F125" s="89"/>
      <c r="G125" s="89"/>
      <c r="H125" s="89"/>
      <c r="I125" s="89"/>
      <c r="J125" s="11"/>
      <c r="K125" s="57"/>
      <c r="L125" s="57"/>
      <c r="M125" s="57"/>
      <c r="N125" s="57"/>
      <c r="O125" s="11"/>
    </row>
    <row r="126" spans="1:15" ht="15">
      <c r="A126" s="89" t="s">
        <v>150</v>
      </c>
      <c r="B126" s="89"/>
      <c r="C126" s="89"/>
      <c r="D126" s="89"/>
      <c r="E126" s="89"/>
      <c r="F126" s="89"/>
      <c r="G126" s="89"/>
      <c r="H126" s="89"/>
      <c r="I126" s="89"/>
      <c r="J126" s="11"/>
      <c r="K126" s="57"/>
      <c r="L126" s="57"/>
      <c r="M126" s="57"/>
      <c r="N126" s="57"/>
      <c r="O126" s="11"/>
    </row>
    <row r="127" spans="1:15" ht="15">
      <c r="A127" s="89" t="s">
        <v>151</v>
      </c>
      <c r="B127" s="89"/>
      <c r="C127" s="89"/>
      <c r="D127" s="89"/>
      <c r="E127" s="89"/>
      <c r="F127" s="89"/>
      <c r="G127" s="89"/>
      <c r="H127" s="89"/>
      <c r="I127" s="89"/>
      <c r="J127" s="11"/>
      <c r="K127" s="57"/>
      <c r="L127" s="57"/>
      <c r="M127" s="57"/>
      <c r="N127" s="57"/>
      <c r="O127" s="11"/>
    </row>
    <row r="128" spans="1:15" ht="15">
      <c r="A128" s="89"/>
      <c r="B128" s="89"/>
      <c r="C128" s="89"/>
      <c r="D128" s="89"/>
      <c r="E128" s="89"/>
      <c r="F128" s="89"/>
      <c r="G128" s="89"/>
      <c r="H128" s="89"/>
      <c r="I128" s="89"/>
      <c r="J128" s="11"/>
      <c r="K128" s="57"/>
      <c r="L128" s="57"/>
      <c r="M128" s="57"/>
      <c r="N128" s="57"/>
      <c r="O128" s="11"/>
    </row>
    <row r="129" spans="1:15" ht="15">
      <c r="A129" s="89" t="s">
        <v>55</v>
      </c>
      <c r="B129" s="89"/>
      <c r="C129" s="89"/>
      <c r="D129" s="89"/>
      <c r="E129" s="89"/>
      <c r="F129" s="89"/>
      <c r="G129" s="89"/>
      <c r="H129" s="89"/>
      <c r="I129" s="89"/>
      <c r="J129" s="11"/>
      <c r="K129" s="57"/>
      <c r="L129" s="57"/>
      <c r="M129" s="57"/>
      <c r="N129" s="57"/>
      <c r="O129" s="11"/>
    </row>
    <row r="130" spans="1:15" ht="15">
      <c r="A130" s="89"/>
      <c r="B130" s="89"/>
      <c r="C130" s="89"/>
      <c r="D130" s="89"/>
      <c r="E130" s="89"/>
      <c r="F130" s="89"/>
      <c r="G130" s="89"/>
      <c r="H130" s="89"/>
      <c r="I130" s="89"/>
      <c r="J130" s="11"/>
      <c r="K130" s="11"/>
      <c r="L130" s="11"/>
      <c r="M130" s="11"/>
      <c r="N130" s="11"/>
      <c r="O130" s="11"/>
    </row>
    <row r="131" spans="1:15" ht="15">
      <c r="A131" s="91" t="s">
        <v>145</v>
      </c>
      <c r="B131" s="89"/>
      <c r="C131" s="89"/>
      <c r="D131" s="89"/>
      <c r="E131" s="89"/>
      <c r="F131" s="89"/>
      <c r="G131" s="89"/>
      <c r="H131" s="89"/>
      <c r="I131" s="89"/>
      <c r="J131" s="11"/>
      <c r="K131" s="11"/>
      <c r="L131" s="11"/>
      <c r="M131" s="11"/>
      <c r="N131" s="11"/>
      <c r="O131" s="11"/>
    </row>
    <row r="132" spans="1:15" ht="15">
      <c r="A132" s="89"/>
      <c r="B132" s="89"/>
      <c r="C132" s="89"/>
      <c r="D132" s="89"/>
      <c r="E132" s="89"/>
      <c r="F132" s="89"/>
      <c r="G132" s="89"/>
      <c r="H132" s="89"/>
      <c r="I132" s="89"/>
      <c r="J132" s="11"/>
      <c r="K132" s="11"/>
      <c r="L132" s="11"/>
      <c r="M132" s="11"/>
      <c r="N132" s="11"/>
      <c r="O132" s="11"/>
    </row>
    <row r="133" spans="1:15" ht="15">
      <c r="A133" s="89" t="s">
        <v>144</v>
      </c>
      <c r="B133" s="89"/>
      <c r="C133" s="89"/>
      <c r="D133" s="89"/>
      <c r="E133" s="89"/>
      <c r="F133" s="89"/>
      <c r="G133" s="89"/>
      <c r="H133" s="89"/>
      <c r="I133" s="89"/>
      <c r="J133" s="11"/>
      <c r="K133" s="11"/>
      <c r="L133" s="11"/>
      <c r="M133" s="11"/>
      <c r="N133" s="11"/>
      <c r="O133" s="11"/>
    </row>
    <row r="134" spans="1:15" ht="15">
      <c r="A134" s="89" t="s">
        <v>94</v>
      </c>
      <c r="B134" s="89"/>
      <c r="C134" s="89"/>
      <c r="D134" s="89"/>
      <c r="E134" s="89"/>
      <c r="F134" s="89"/>
      <c r="G134" s="89"/>
      <c r="H134" s="89"/>
      <c r="I134" s="89"/>
      <c r="J134" s="11"/>
      <c r="K134" s="11"/>
      <c r="L134" s="11"/>
      <c r="M134" s="11"/>
      <c r="N134" s="11"/>
      <c r="O134" s="11"/>
    </row>
    <row r="135" spans="1:15" ht="15">
      <c r="A135" s="89" t="s">
        <v>56</v>
      </c>
      <c r="B135" s="89"/>
      <c r="C135" s="89"/>
      <c r="D135" s="89"/>
      <c r="E135" s="89"/>
      <c r="F135" s="89"/>
      <c r="G135" s="89"/>
      <c r="H135" s="89"/>
      <c r="I135" s="89"/>
      <c r="J135" s="11"/>
      <c r="K135" s="11"/>
      <c r="L135" s="11"/>
      <c r="M135" s="11"/>
      <c r="N135" s="11"/>
      <c r="O135" s="11"/>
    </row>
    <row r="136" spans="1:15" ht="15">
      <c r="A136" s="89" t="s">
        <v>149</v>
      </c>
      <c r="B136" s="89"/>
      <c r="C136" s="89"/>
      <c r="D136" s="89"/>
      <c r="E136" s="89"/>
      <c r="F136" s="89"/>
      <c r="G136" s="89"/>
      <c r="H136" s="89"/>
      <c r="I136" s="89"/>
      <c r="J136" s="11"/>
      <c r="K136" s="11"/>
      <c r="L136" s="11"/>
      <c r="M136" s="11"/>
      <c r="N136" s="11"/>
      <c r="O136" s="11"/>
    </row>
    <row r="137" spans="1:15" ht="15">
      <c r="A137" s="89"/>
      <c r="B137" s="89"/>
      <c r="C137" s="89"/>
      <c r="D137" s="89"/>
      <c r="E137" s="89"/>
      <c r="F137" s="89"/>
      <c r="G137" s="89"/>
      <c r="H137" s="89"/>
      <c r="I137" s="89"/>
      <c r="J137" s="11"/>
      <c r="K137" s="11"/>
      <c r="L137" s="11"/>
      <c r="M137" s="11"/>
      <c r="N137" s="11"/>
      <c r="O137" s="11"/>
    </row>
    <row r="138" spans="1:15" ht="15.75">
      <c r="A138" s="89" t="s">
        <v>21</v>
      </c>
      <c r="B138" s="89"/>
      <c r="C138" s="89"/>
      <c r="D138" s="89"/>
      <c r="E138" s="89"/>
      <c r="F138" s="89"/>
      <c r="G138" s="89"/>
      <c r="H138" s="89"/>
      <c r="I138" s="89"/>
      <c r="J138" s="11"/>
      <c r="K138" s="55"/>
      <c r="L138" s="56"/>
      <c r="M138" s="57"/>
      <c r="N138" s="57"/>
      <c r="O138" s="57"/>
    </row>
    <row r="139" spans="1:15" ht="15.75">
      <c r="A139" s="99" t="s">
        <v>57</v>
      </c>
      <c r="B139" s="99"/>
      <c r="C139" s="99"/>
      <c r="D139" s="99"/>
      <c r="E139" s="99"/>
      <c r="F139" s="99"/>
      <c r="G139" s="89"/>
      <c r="H139" s="89"/>
      <c r="I139" s="89"/>
      <c r="J139" s="11"/>
      <c r="K139" s="55"/>
      <c r="L139" s="56"/>
      <c r="M139" s="57"/>
      <c r="N139" s="57"/>
      <c r="O139" s="57"/>
    </row>
    <row r="140" spans="1:15" ht="15.75">
      <c r="A140" s="99" t="s">
        <v>58</v>
      </c>
      <c r="B140" s="99"/>
      <c r="C140" s="99"/>
      <c r="D140" s="99"/>
      <c r="E140" s="99"/>
      <c r="F140" s="99"/>
      <c r="G140" s="89"/>
      <c r="H140" s="89"/>
      <c r="I140" s="89"/>
      <c r="J140" s="11"/>
      <c r="K140" s="55"/>
      <c r="L140" s="56"/>
      <c r="M140" s="57"/>
      <c r="N140" s="57"/>
      <c r="O140" s="57"/>
    </row>
    <row r="141" spans="1:15" ht="15">
      <c r="A141" s="99" t="s">
        <v>146</v>
      </c>
      <c r="B141" s="99"/>
      <c r="C141" s="99"/>
      <c r="D141" s="99"/>
      <c r="E141" s="99"/>
      <c r="F141" s="99"/>
      <c r="G141" s="89"/>
      <c r="H141" s="89"/>
      <c r="I141" s="89"/>
      <c r="J141" s="11"/>
      <c r="K141" s="57"/>
      <c r="L141" s="57"/>
      <c r="M141" s="57"/>
      <c r="N141" s="57"/>
      <c r="O141" s="57"/>
    </row>
    <row r="142" spans="1:15" ht="15">
      <c r="A142" s="99" t="s">
        <v>147</v>
      </c>
      <c r="B142" s="99"/>
      <c r="C142" s="99"/>
      <c r="D142" s="99"/>
      <c r="E142" s="99"/>
      <c r="F142" s="99"/>
      <c r="G142" s="89"/>
      <c r="H142" s="89"/>
      <c r="I142" s="89"/>
      <c r="J142" s="11"/>
      <c r="K142" s="57"/>
      <c r="L142" s="57"/>
      <c r="M142" s="57"/>
      <c r="N142" s="57"/>
      <c r="O142" s="57"/>
    </row>
    <row r="143" spans="1:15" ht="15">
      <c r="A143" s="89" t="s">
        <v>148</v>
      </c>
      <c r="B143" s="89"/>
      <c r="C143" s="89"/>
      <c r="D143" s="89"/>
      <c r="E143" s="89"/>
      <c r="F143" s="89"/>
      <c r="G143" s="89"/>
      <c r="H143" s="89"/>
      <c r="I143" s="89"/>
      <c r="J143" s="11"/>
      <c r="K143" s="57"/>
      <c r="L143" s="57"/>
      <c r="M143" s="57"/>
      <c r="N143" s="57"/>
      <c r="O143" s="57"/>
    </row>
    <row r="144" spans="1:15" ht="15">
      <c r="A144" s="89" t="s">
        <v>59</v>
      </c>
      <c r="B144" s="89"/>
      <c r="C144" s="89"/>
      <c r="D144" s="89"/>
      <c r="E144" s="89"/>
      <c r="F144" s="89"/>
      <c r="G144" s="89"/>
      <c r="H144" s="89"/>
      <c r="I144" s="89"/>
      <c r="J144" s="11"/>
      <c r="K144" s="57"/>
      <c r="L144" s="57"/>
      <c r="M144" s="57"/>
      <c r="N144" s="57"/>
      <c r="O144" s="57"/>
    </row>
    <row r="145" spans="1:15" ht="15">
      <c r="A145" s="89"/>
      <c r="B145" s="89"/>
      <c r="C145" s="89"/>
      <c r="D145" s="89"/>
      <c r="E145" s="89"/>
      <c r="F145" s="89"/>
      <c r="G145" s="89"/>
      <c r="H145" s="89"/>
      <c r="I145" s="89"/>
      <c r="J145" s="11"/>
      <c r="K145" s="57"/>
      <c r="L145" s="57"/>
      <c r="M145" s="57"/>
      <c r="N145" s="57"/>
      <c r="O145" s="57"/>
    </row>
    <row r="146" spans="1:15" ht="15">
      <c r="A146" s="89" t="s">
        <v>153</v>
      </c>
      <c r="B146" s="89"/>
      <c r="C146" s="89"/>
      <c r="D146" s="89"/>
      <c r="E146" s="89"/>
      <c r="F146" s="89"/>
      <c r="G146" s="89"/>
      <c r="H146" s="89"/>
      <c r="I146" s="89"/>
      <c r="J146" s="11"/>
      <c r="K146" s="11"/>
      <c r="L146" s="11"/>
      <c r="M146" s="11"/>
      <c r="N146" s="11"/>
      <c r="O146" s="11"/>
    </row>
    <row r="147" spans="1:15" ht="15">
      <c r="A147" s="89" t="s">
        <v>154</v>
      </c>
      <c r="B147" s="89"/>
      <c r="C147" s="89"/>
      <c r="D147" s="89"/>
      <c r="E147" s="89"/>
      <c r="F147" s="89"/>
      <c r="G147" s="89"/>
      <c r="H147" s="89"/>
      <c r="I147" s="89"/>
      <c r="J147" s="11"/>
      <c r="K147" s="11"/>
      <c r="L147" s="11"/>
      <c r="M147" s="11"/>
      <c r="N147" s="11"/>
      <c r="O147" s="11"/>
    </row>
    <row r="148" spans="1:15" ht="15">
      <c r="A148" s="89"/>
      <c r="B148" s="89"/>
      <c r="C148" s="89"/>
      <c r="D148" s="89"/>
      <c r="E148" s="89"/>
      <c r="F148" s="89"/>
      <c r="G148" s="89"/>
      <c r="H148" s="89"/>
      <c r="I148" s="89"/>
      <c r="J148" s="11"/>
      <c r="K148" s="11"/>
      <c r="L148" s="11"/>
      <c r="M148" s="11"/>
      <c r="N148" s="11"/>
      <c r="O148" s="11"/>
    </row>
    <row r="149" spans="1:15" ht="15">
      <c r="A149" s="89" t="s">
        <v>152</v>
      </c>
      <c r="B149" s="89"/>
      <c r="C149" s="100"/>
      <c r="D149" s="58"/>
      <c r="E149" s="58"/>
      <c r="F149" s="58"/>
      <c r="G149" s="58"/>
      <c r="H149" s="58"/>
      <c r="I149" s="11"/>
      <c r="J149" s="11"/>
      <c r="K149" s="11"/>
      <c r="L149" s="11"/>
      <c r="M149" s="11"/>
      <c r="N149" s="11"/>
      <c r="O149" s="11"/>
    </row>
    <row r="150" spans="1:11" ht="15.75">
      <c r="A150" s="59" t="s">
        <v>46</v>
      </c>
      <c r="B150" s="59"/>
      <c r="C150" s="59"/>
      <c r="D150" s="59"/>
      <c r="E150" s="59"/>
      <c r="F150" s="59"/>
      <c r="G150" s="59"/>
      <c r="H150" s="58"/>
      <c r="I150" s="11"/>
      <c r="J150" s="11"/>
      <c r="K150" s="11"/>
    </row>
    <row r="152" ht="15">
      <c r="C152" s="11"/>
    </row>
  </sheetData>
  <sheetProtection/>
  <mergeCells count="1">
    <mergeCell ref="A2:H2"/>
  </mergeCells>
  <printOptions/>
  <pageMargins left="0.787401575" right="0.787401575" top="0.984251969" bottom="0.984251969" header="0.4921259845" footer="0.4921259845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60"/>
  <sheetViews>
    <sheetView zoomScalePageLayoutView="0" workbookViewId="0" topLeftCell="A1">
      <selection activeCell="A5" sqref="A5:D16"/>
    </sheetView>
  </sheetViews>
  <sheetFormatPr defaultColWidth="9.140625" defaultRowHeight="12.75"/>
  <cols>
    <col min="1" max="1" width="24.00390625" style="0" customWidth="1"/>
    <col min="2" max="2" width="12.7109375" style="0" customWidth="1"/>
    <col min="3" max="3" width="14.421875" style="0" customWidth="1"/>
    <col min="4" max="4" width="13.57421875" style="0" customWidth="1"/>
    <col min="5" max="5" width="10.57421875" style="0" customWidth="1"/>
    <col min="6" max="6" width="12.7109375" style="0" customWidth="1"/>
    <col min="7" max="7" width="17.140625" style="0" customWidth="1"/>
    <col min="8" max="8" width="12.28125" style="0" customWidth="1"/>
  </cols>
  <sheetData>
    <row r="2" spans="1:15" ht="15.75">
      <c r="A2" s="15" t="s">
        <v>32</v>
      </c>
      <c r="B2" s="13"/>
      <c r="C2" s="13"/>
      <c r="D2" s="13"/>
      <c r="E2" s="13"/>
      <c r="F2" s="13"/>
      <c r="G2" s="13"/>
      <c r="H2" s="13"/>
      <c r="I2" s="11"/>
      <c r="J2" s="11"/>
      <c r="K2" s="11"/>
      <c r="L2" s="11"/>
      <c r="M2" s="11"/>
      <c r="N2" s="11"/>
      <c r="O2" s="11"/>
    </row>
    <row r="3" spans="1:15" ht="15.75" thickBot="1">
      <c r="A3" s="11"/>
      <c r="B3" s="11"/>
      <c r="C3" s="11"/>
      <c r="D3" s="11"/>
      <c r="E3" s="11"/>
      <c r="F3" s="11"/>
      <c r="G3" s="11"/>
      <c r="H3" s="61"/>
      <c r="I3" s="11"/>
      <c r="J3" s="11"/>
      <c r="K3" s="11"/>
      <c r="L3" s="11"/>
      <c r="M3" s="11"/>
      <c r="N3" s="11"/>
      <c r="O3" s="11"/>
    </row>
    <row r="4" spans="1:15" ht="15.75" thickTop="1">
      <c r="A4" s="22"/>
      <c r="B4" s="22"/>
      <c r="C4" s="22"/>
      <c r="D4" s="79"/>
      <c r="E4" s="23"/>
      <c r="F4" s="23"/>
      <c r="G4" s="22"/>
      <c r="H4" s="27"/>
      <c r="I4" s="11"/>
      <c r="J4" s="11"/>
      <c r="K4" s="11"/>
      <c r="L4" s="11"/>
      <c r="M4" s="11"/>
      <c r="N4" s="11"/>
      <c r="O4" s="11"/>
    </row>
    <row r="5" spans="1:15" ht="51">
      <c r="A5" s="62" t="s">
        <v>65</v>
      </c>
      <c r="B5" s="84">
        <v>4111</v>
      </c>
      <c r="C5" s="63" t="s">
        <v>66</v>
      </c>
      <c r="D5" s="80">
        <v>22000</v>
      </c>
      <c r="E5" s="64"/>
      <c r="F5" s="64"/>
      <c r="G5" s="63"/>
      <c r="H5" s="65"/>
      <c r="I5" s="11"/>
      <c r="J5" s="11"/>
      <c r="K5" s="11"/>
      <c r="L5" s="11"/>
      <c r="M5" s="11"/>
      <c r="N5" s="11"/>
      <c r="O5" s="11"/>
    </row>
    <row r="6" spans="1:15" ht="51">
      <c r="A6" s="87" t="s">
        <v>67</v>
      </c>
      <c r="B6" s="84">
        <v>4112</v>
      </c>
      <c r="C6" s="87" t="s">
        <v>68</v>
      </c>
      <c r="D6" s="80">
        <v>1460700</v>
      </c>
      <c r="E6" s="64"/>
      <c r="F6" s="68"/>
      <c r="G6" s="69"/>
      <c r="H6" s="70"/>
      <c r="I6" s="11"/>
      <c r="J6" s="11"/>
      <c r="K6" s="11"/>
      <c r="L6" s="11"/>
      <c r="M6" s="11"/>
      <c r="N6" s="11"/>
      <c r="O6" s="11"/>
    </row>
    <row r="7" spans="1:15" ht="38.25">
      <c r="A7" s="87" t="s">
        <v>69</v>
      </c>
      <c r="B7" s="84">
        <v>4116</v>
      </c>
      <c r="C7" s="87" t="s">
        <v>70</v>
      </c>
      <c r="D7" s="80">
        <v>445266</v>
      </c>
      <c r="E7" s="68"/>
      <c r="F7" s="68"/>
      <c r="G7" s="69"/>
      <c r="H7" s="70"/>
      <c r="I7" s="11"/>
      <c r="J7" s="11"/>
      <c r="K7" s="11"/>
      <c r="L7" s="11"/>
      <c r="M7" s="11"/>
      <c r="N7" s="11"/>
      <c r="O7" s="11"/>
    </row>
    <row r="8" spans="1:15" ht="38.25">
      <c r="A8" s="87" t="s">
        <v>69</v>
      </c>
      <c r="B8" s="84">
        <v>4116</v>
      </c>
      <c r="C8" s="87" t="s">
        <v>71</v>
      </c>
      <c r="D8" s="80">
        <v>1279589</v>
      </c>
      <c r="E8" s="68"/>
      <c r="F8" s="68"/>
      <c r="G8" s="69"/>
      <c r="H8" s="70"/>
      <c r="I8" s="11"/>
      <c r="J8" s="11"/>
      <c r="K8" s="11"/>
      <c r="L8" s="11"/>
      <c r="M8" s="11"/>
      <c r="N8" s="11"/>
      <c r="O8" s="11"/>
    </row>
    <row r="9" spans="1:15" ht="38.25">
      <c r="A9" s="87" t="s">
        <v>69</v>
      </c>
      <c r="B9" s="85" t="s">
        <v>40</v>
      </c>
      <c r="C9" s="88" t="s">
        <v>72</v>
      </c>
      <c r="D9" s="81">
        <v>43976</v>
      </c>
      <c r="E9" s="71"/>
      <c r="F9" s="71"/>
      <c r="G9" s="72"/>
      <c r="H9" s="73"/>
      <c r="I9" s="11"/>
      <c r="J9" s="11"/>
      <c r="K9" s="11"/>
      <c r="L9" s="11"/>
      <c r="M9" s="11"/>
      <c r="N9" s="11"/>
      <c r="O9" s="11"/>
    </row>
    <row r="10" spans="1:15" ht="38.25">
      <c r="A10" s="87" t="s">
        <v>69</v>
      </c>
      <c r="B10" s="84" t="s">
        <v>40</v>
      </c>
      <c r="C10" s="67" t="s">
        <v>51</v>
      </c>
      <c r="D10" s="80">
        <v>21650</v>
      </c>
      <c r="E10" s="68"/>
      <c r="F10" s="68"/>
      <c r="G10" s="69"/>
      <c r="H10" s="70"/>
      <c r="I10" s="11"/>
      <c r="J10" s="11"/>
      <c r="K10" s="11"/>
      <c r="L10" s="11"/>
      <c r="M10" s="11"/>
      <c r="N10" s="11"/>
      <c r="O10" s="11"/>
    </row>
    <row r="11" spans="1:15" ht="102">
      <c r="A11" s="87" t="s">
        <v>73</v>
      </c>
      <c r="B11" s="84" t="s">
        <v>41</v>
      </c>
      <c r="C11" s="87" t="s">
        <v>74</v>
      </c>
      <c r="D11" s="80">
        <v>289382.31</v>
      </c>
      <c r="E11" s="68"/>
      <c r="F11" s="68"/>
      <c r="G11" s="69"/>
      <c r="H11" s="70"/>
      <c r="I11" s="11"/>
      <c r="J11" s="11"/>
      <c r="K11" s="11"/>
      <c r="L11" s="11"/>
      <c r="M11" s="11"/>
      <c r="N11" s="11"/>
      <c r="O11" s="11"/>
    </row>
    <row r="12" spans="1:15" ht="25.5">
      <c r="A12" s="87" t="s">
        <v>75</v>
      </c>
      <c r="B12" s="84" t="s">
        <v>42</v>
      </c>
      <c r="C12" s="67" t="s">
        <v>51</v>
      </c>
      <c r="D12" s="80">
        <v>11200</v>
      </c>
      <c r="E12" s="68"/>
      <c r="F12" s="68"/>
      <c r="G12" s="69"/>
      <c r="H12" s="70"/>
      <c r="I12" s="11"/>
      <c r="J12" s="11"/>
      <c r="K12" s="11"/>
      <c r="L12" s="11"/>
      <c r="M12" s="11"/>
      <c r="N12" s="11"/>
      <c r="O12" s="11"/>
    </row>
    <row r="13" spans="1:15" ht="51">
      <c r="A13" s="87" t="s">
        <v>75</v>
      </c>
      <c r="B13" s="84" t="s">
        <v>42</v>
      </c>
      <c r="C13" s="87" t="s">
        <v>76</v>
      </c>
      <c r="D13" s="80">
        <v>661313</v>
      </c>
      <c r="E13" s="68"/>
      <c r="F13" s="68"/>
      <c r="G13" s="69"/>
      <c r="H13" s="70"/>
      <c r="I13" s="11"/>
      <c r="J13" s="11"/>
      <c r="K13" s="11"/>
      <c r="L13" s="11"/>
      <c r="M13" s="11"/>
      <c r="N13" s="11"/>
      <c r="O13" s="11"/>
    </row>
    <row r="14" spans="1:15" ht="25.5">
      <c r="A14" s="87" t="s">
        <v>75</v>
      </c>
      <c r="B14" s="84" t="s">
        <v>42</v>
      </c>
      <c r="C14" s="87" t="s">
        <v>77</v>
      </c>
      <c r="D14" s="80">
        <v>59976</v>
      </c>
      <c r="E14" s="64"/>
      <c r="F14" s="68"/>
      <c r="G14" s="69"/>
      <c r="H14" s="70"/>
      <c r="I14" s="11"/>
      <c r="J14" s="11"/>
      <c r="K14" s="11"/>
      <c r="L14" s="11"/>
      <c r="M14" s="11"/>
      <c r="N14" s="11"/>
      <c r="O14" s="11"/>
    </row>
    <row r="15" spans="1:15" ht="38.25">
      <c r="A15" s="87" t="s">
        <v>75</v>
      </c>
      <c r="B15" s="84" t="s">
        <v>42</v>
      </c>
      <c r="C15" s="87" t="s">
        <v>78</v>
      </c>
      <c r="D15" s="80">
        <v>10000</v>
      </c>
      <c r="E15" s="75"/>
      <c r="F15" s="76"/>
      <c r="G15" s="77"/>
      <c r="H15" s="70"/>
      <c r="I15" s="11"/>
      <c r="J15" s="11"/>
      <c r="K15" s="11"/>
      <c r="L15" s="11"/>
      <c r="M15" s="11"/>
      <c r="N15" s="11"/>
      <c r="O15" s="11"/>
    </row>
    <row r="16" spans="1:15" ht="63.75">
      <c r="A16" s="87" t="s">
        <v>79</v>
      </c>
      <c r="B16" s="84" t="s">
        <v>64</v>
      </c>
      <c r="C16" s="87" t="s">
        <v>80</v>
      </c>
      <c r="D16" s="80">
        <v>528388.46</v>
      </c>
      <c r="E16" s="75"/>
      <c r="F16" s="76"/>
      <c r="G16" s="77"/>
      <c r="H16" s="70"/>
      <c r="I16" s="11"/>
      <c r="J16" s="11"/>
      <c r="K16" s="11"/>
      <c r="L16" s="11"/>
      <c r="M16" s="11"/>
      <c r="N16" s="11"/>
      <c r="O16" s="11"/>
    </row>
    <row r="17" spans="1:15" ht="15">
      <c r="A17" s="63"/>
      <c r="B17" s="84"/>
      <c r="C17" s="74"/>
      <c r="D17" s="80"/>
      <c r="E17" s="64"/>
      <c r="F17" s="64"/>
      <c r="G17" s="63"/>
      <c r="H17" s="70"/>
      <c r="I17" s="11"/>
      <c r="J17" s="11"/>
      <c r="K17" s="11"/>
      <c r="L17" s="11"/>
      <c r="M17" s="11"/>
      <c r="N17" s="11"/>
      <c r="O17" s="11"/>
    </row>
    <row r="18" spans="1:15" ht="30" customHeight="1">
      <c r="A18" s="66"/>
      <c r="B18" s="86"/>
      <c r="C18" s="67"/>
      <c r="D18" s="80">
        <f>SUM(D5:D17)</f>
        <v>4833440.7700000005</v>
      </c>
      <c r="E18" s="68"/>
      <c r="F18" s="68"/>
      <c r="G18" s="69"/>
      <c r="H18" s="70"/>
      <c r="I18" s="11"/>
      <c r="J18" s="11"/>
      <c r="K18" s="11"/>
      <c r="L18" s="11"/>
      <c r="M18" s="11"/>
      <c r="N18" s="11"/>
      <c r="O18" s="11"/>
    </row>
    <row r="19" spans="1:15" ht="15">
      <c r="A19" s="66"/>
      <c r="B19" s="67"/>
      <c r="C19" s="67"/>
      <c r="D19" s="80"/>
      <c r="E19" s="68"/>
      <c r="F19" s="68"/>
      <c r="G19" s="69"/>
      <c r="H19" s="70"/>
      <c r="I19" s="11"/>
      <c r="J19" s="11"/>
      <c r="K19" s="11"/>
      <c r="L19" s="11"/>
      <c r="M19" s="11"/>
      <c r="N19" s="11"/>
      <c r="O19" s="11"/>
    </row>
    <row r="20" spans="1:15" ht="15">
      <c r="A20" s="78"/>
      <c r="B20" s="67"/>
      <c r="C20" s="67"/>
      <c r="D20" s="80"/>
      <c r="E20" s="68"/>
      <c r="F20" s="68"/>
      <c r="G20" s="69"/>
      <c r="H20" s="70"/>
      <c r="I20" s="11"/>
      <c r="J20" s="11"/>
      <c r="K20" s="11"/>
      <c r="L20" s="11"/>
      <c r="M20" s="11"/>
      <c r="N20" s="11"/>
      <c r="O20" s="11"/>
    </row>
    <row r="21" spans="1:15" ht="15">
      <c r="A21" s="78"/>
      <c r="B21" s="67"/>
      <c r="C21" s="67"/>
      <c r="D21" s="80"/>
      <c r="E21" s="68"/>
      <c r="F21" s="68"/>
      <c r="G21" s="69"/>
      <c r="H21" s="70"/>
      <c r="I21" s="11"/>
      <c r="J21" s="11"/>
      <c r="K21" s="11"/>
      <c r="L21" s="11"/>
      <c r="M21" s="11"/>
      <c r="N21" s="11"/>
      <c r="O21" s="11"/>
    </row>
    <row r="22" spans="1:15" ht="15">
      <c r="A22" s="37"/>
      <c r="B22" s="28"/>
      <c r="C22" s="28"/>
      <c r="D22" s="82"/>
      <c r="E22" s="29"/>
      <c r="F22" s="29"/>
      <c r="G22" s="30"/>
      <c r="H22" s="31"/>
      <c r="I22" s="11"/>
      <c r="J22" s="11"/>
      <c r="K22" s="11"/>
      <c r="L22" s="11"/>
      <c r="M22" s="11"/>
      <c r="N22" s="11"/>
      <c r="O22" s="11"/>
    </row>
    <row r="23" spans="1:15" ht="15">
      <c r="A23" s="32"/>
      <c r="B23" s="28"/>
      <c r="C23" s="28"/>
      <c r="D23" s="82"/>
      <c r="E23" s="29"/>
      <c r="F23" s="29"/>
      <c r="G23" s="30"/>
      <c r="H23" s="31"/>
      <c r="I23" s="11"/>
      <c r="J23" s="11"/>
      <c r="K23" s="11"/>
      <c r="L23" s="11"/>
      <c r="M23" s="11"/>
      <c r="N23" s="11"/>
      <c r="O23" s="11"/>
    </row>
    <row r="24" spans="1:15" ht="15">
      <c r="A24" s="25"/>
      <c r="B24" s="28"/>
      <c r="C24" s="28"/>
      <c r="D24" s="82"/>
      <c r="E24" s="29"/>
      <c r="F24" s="29"/>
      <c r="G24" s="30"/>
      <c r="H24" s="31"/>
      <c r="I24" s="11"/>
      <c r="J24" s="11"/>
      <c r="K24" s="11"/>
      <c r="L24" s="11"/>
      <c r="M24" s="11"/>
      <c r="N24" s="11"/>
      <c r="O24" s="11"/>
    </row>
    <row r="25" spans="1:15" ht="15.75">
      <c r="A25" s="33"/>
      <c r="B25" s="34"/>
      <c r="C25" s="34"/>
      <c r="D25" s="83"/>
      <c r="E25" s="35"/>
      <c r="F25" s="35"/>
      <c r="G25" s="36"/>
      <c r="H25" s="31"/>
      <c r="I25" s="11"/>
      <c r="J25" s="11"/>
      <c r="K25" s="11"/>
      <c r="L25" s="11"/>
      <c r="M25" s="11"/>
      <c r="N25" s="11"/>
      <c r="O25" s="11"/>
    </row>
    <row r="26" spans="1:15" ht="15.75">
      <c r="A26" s="33"/>
      <c r="B26" s="34"/>
      <c r="C26" s="34"/>
      <c r="D26" s="83"/>
      <c r="E26" s="35"/>
      <c r="F26" s="35"/>
      <c r="G26" s="36"/>
      <c r="H26" s="31"/>
      <c r="I26" s="11"/>
      <c r="J26" s="11"/>
      <c r="K26" s="11"/>
      <c r="L26" s="11"/>
      <c r="M26" s="11"/>
      <c r="N26" s="11"/>
      <c r="O26" s="11"/>
    </row>
    <row r="27" spans="1:15" ht="15.75">
      <c r="A27" s="25"/>
      <c r="B27" s="28"/>
      <c r="C27" s="34"/>
      <c r="D27" s="82"/>
      <c r="E27" s="29"/>
      <c r="F27" s="29"/>
      <c r="G27" s="36"/>
      <c r="H27" s="31"/>
      <c r="I27" s="11"/>
      <c r="J27" s="11"/>
      <c r="K27" s="11"/>
      <c r="L27" s="11"/>
      <c r="M27" s="11"/>
      <c r="N27" s="11"/>
      <c r="O27" s="11"/>
    </row>
    <row r="28" spans="1:15" ht="15.75">
      <c r="A28" s="38"/>
      <c r="B28" s="28"/>
      <c r="C28" s="34"/>
      <c r="D28" s="82"/>
      <c r="E28" s="29"/>
      <c r="F28" s="28"/>
      <c r="G28" s="30"/>
      <c r="H28" s="31"/>
      <c r="I28" s="11"/>
      <c r="J28" s="11"/>
      <c r="K28" s="11"/>
      <c r="L28" s="11"/>
      <c r="M28" s="11"/>
      <c r="N28" s="11"/>
      <c r="O28" s="11"/>
    </row>
    <row r="29" spans="1:15" ht="15.75">
      <c r="A29" s="25"/>
      <c r="B29" s="28"/>
      <c r="C29" s="34"/>
      <c r="D29" s="82"/>
      <c r="E29" s="29"/>
      <c r="F29" s="29"/>
      <c r="G29" s="30"/>
      <c r="H29" s="31"/>
      <c r="I29" s="11"/>
      <c r="J29" s="11"/>
      <c r="K29" s="11"/>
      <c r="L29" s="11"/>
      <c r="M29" s="11"/>
      <c r="N29" s="11"/>
      <c r="O29" s="11"/>
    </row>
    <row r="30" spans="1:15" ht="15.75">
      <c r="A30" s="38"/>
      <c r="B30" s="28"/>
      <c r="C30" s="34"/>
      <c r="D30" s="28"/>
      <c r="E30" s="29"/>
      <c r="F30" s="29"/>
      <c r="G30" s="30"/>
      <c r="H30" s="31"/>
      <c r="I30" s="11"/>
      <c r="J30" s="11"/>
      <c r="K30" s="11"/>
      <c r="L30" s="11"/>
      <c r="M30" s="11"/>
      <c r="N30" s="11"/>
      <c r="O30" s="11"/>
    </row>
    <row r="31" spans="1:15" ht="15">
      <c r="A31" s="25"/>
      <c r="B31" s="28"/>
      <c r="C31" s="28"/>
      <c r="D31" s="28"/>
      <c r="E31" s="29"/>
      <c r="F31" s="29"/>
      <c r="G31" s="30"/>
      <c r="H31" s="31"/>
      <c r="I31" s="11"/>
      <c r="J31" s="11"/>
      <c r="K31" s="11"/>
      <c r="L31" s="11"/>
      <c r="M31" s="11"/>
      <c r="N31" s="11"/>
      <c r="O31" s="11"/>
    </row>
    <row r="32" spans="1:15" ht="15.75">
      <c r="A32" s="25"/>
      <c r="B32" s="28"/>
      <c r="C32" s="34"/>
      <c r="D32" s="28"/>
      <c r="E32" s="29"/>
      <c r="F32" s="29"/>
      <c r="G32" s="30"/>
      <c r="H32" s="31"/>
      <c r="I32" s="11"/>
      <c r="J32" s="11"/>
      <c r="K32" s="11"/>
      <c r="L32" s="11"/>
      <c r="M32" s="11"/>
      <c r="N32" s="11"/>
      <c r="O32" s="11"/>
    </row>
    <row r="33" spans="1:15" ht="15">
      <c r="A33" s="25"/>
      <c r="B33" s="28"/>
      <c r="C33" s="28"/>
      <c r="D33" s="28"/>
      <c r="E33" s="29"/>
      <c r="F33" s="29"/>
      <c r="G33" s="30"/>
      <c r="H33" s="31"/>
      <c r="I33" s="11"/>
      <c r="J33" s="11"/>
      <c r="K33" s="11"/>
      <c r="L33" s="11"/>
      <c r="M33" s="11"/>
      <c r="N33" s="11"/>
      <c r="O33" s="11"/>
    </row>
    <row r="34" spans="1:15" ht="15">
      <c r="A34" s="32"/>
      <c r="B34" s="28"/>
      <c r="C34" s="28"/>
      <c r="D34" s="28"/>
      <c r="E34" s="29"/>
      <c r="F34" s="39"/>
      <c r="G34" s="30"/>
      <c r="H34" s="31"/>
      <c r="I34" s="11"/>
      <c r="J34" s="11"/>
      <c r="K34" s="11"/>
      <c r="L34" s="11"/>
      <c r="M34" s="11"/>
      <c r="N34" s="11"/>
      <c r="O34" s="11"/>
    </row>
    <row r="35" spans="1:15" ht="15.75">
      <c r="A35" s="32"/>
      <c r="B35" s="28"/>
      <c r="C35" s="34"/>
      <c r="D35" s="28"/>
      <c r="E35" s="29"/>
      <c r="F35" s="29"/>
      <c r="G35" s="30"/>
      <c r="H35" s="31"/>
      <c r="I35" s="11"/>
      <c r="J35" s="11"/>
      <c r="K35" s="11"/>
      <c r="L35" s="11"/>
      <c r="M35" s="11"/>
      <c r="N35" s="11"/>
      <c r="O35" s="11"/>
    </row>
    <row r="36" spans="1:15" ht="15.75">
      <c r="A36" s="32"/>
      <c r="B36" s="28"/>
      <c r="C36" s="34"/>
      <c r="D36" s="28"/>
      <c r="E36" s="29"/>
      <c r="F36" s="29"/>
      <c r="G36" s="30"/>
      <c r="H36" s="31"/>
      <c r="I36" s="11"/>
      <c r="J36" s="11"/>
      <c r="K36" s="11"/>
      <c r="L36" s="11"/>
      <c r="M36" s="11"/>
      <c r="N36" s="11"/>
      <c r="O36" s="11"/>
    </row>
    <row r="37" spans="1:15" ht="15.75">
      <c r="A37" s="32"/>
      <c r="B37" s="28"/>
      <c r="C37" s="34"/>
      <c r="D37" s="28"/>
      <c r="E37" s="29"/>
      <c r="F37" s="29"/>
      <c r="G37" s="30"/>
      <c r="H37" s="31"/>
      <c r="I37" s="11"/>
      <c r="J37" s="11"/>
      <c r="K37" s="11"/>
      <c r="L37" s="11"/>
      <c r="M37" s="11"/>
      <c r="N37" s="11"/>
      <c r="O37" s="11"/>
    </row>
    <row r="38" spans="1:15" ht="15.75">
      <c r="A38" s="25"/>
      <c r="B38" s="28"/>
      <c r="C38" s="34"/>
      <c r="D38" s="28"/>
      <c r="E38" s="29"/>
      <c r="F38" s="29"/>
      <c r="G38" s="30"/>
      <c r="H38" s="31"/>
      <c r="I38" s="11"/>
      <c r="J38" s="11"/>
      <c r="K38" s="11"/>
      <c r="L38" s="11"/>
      <c r="M38" s="11"/>
      <c r="N38" s="11"/>
      <c r="O38" s="11"/>
    </row>
    <row r="39" spans="1:15" ht="15.75">
      <c r="A39" s="25"/>
      <c r="B39" s="28"/>
      <c r="C39" s="34"/>
      <c r="D39" s="28"/>
      <c r="E39" s="29"/>
      <c r="F39" s="29"/>
      <c r="G39" s="30"/>
      <c r="H39" s="31"/>
      <c r="I39" s="11"/>
      <c r="J39" s="11"/>
      <c r="K39" s="11"/>
      <c r="L39" s="11"/>
      <c r="M39" s="11"/>
      <c r="N39" s="11"/>
      <c r="O39" s="11"/>
    </row>
    <row r="40" spans="1:15" ht="15.75">
      <c r="A40" s="38"/>
      <c r="B40" s="28"/>
      <c r="C40" s="34"/>
      <c r="D40" s="28"/>
      <c r="E40" s="29"/>
      <c r="F40" s="29"/>
      <c r="G40" s="30"/>
      <c r="H40" s="31"/>
      <c r="I40" s="11"/>
      <c r="J40" s="11"/>
      <c r="K40" s="11"/>
      <c r="L40" s="11"/>
      <c r="M40" s="11"/>
      <c r="N40" s="11"/>
      <c r="O40" s="11"/>
    </row>
    <row r="41" spans="1:15" ht="15.75">
      <c r="A41" s="40"/>
      <c r="B41" s="41"/>
      <c r="C41" s="42"/>
      <c r="D41" s="41"/>
      <c r="E41" s="41"/>
      <c r="F41" s="41"/>
      <c r="G41" s="43"/>
      <c r="H41" s="41"/>
      <c r="I41" s="11"/>
      <c r="J41" s="11"/>
      <c r="K41" s="11"/>
      <c r="L41" s="11"/>
      <c r="M41" s="11"/>
      <c r="N41" s="11"/>
      <c r="O41" s="11"/>
    </row>
    <row r="42" spans="1:15" ht="15.75">
      <c r="A42" s="44"/>
      <c r="B42" s="44"/>
      <c r="C42" s="44"/>
      <c r="D42" s="44"/>
      <c r="E42" s="44"/>
      <c r="F42" s="44"/>
      <c r="G42" s="44"/>
      <c r="H42" s="11"/>
      <c r="I42" s="11"/>
      <c r="J42" s="11"/>
      <c r="K42" s="11"/>
      <c r="L42" s="11"/>
      <c r="M42" s="11"/>
      <c r="N42" s="11"/>
      <c r="O42" s="11"/>
    </row>
    <row r="43" spans="1:15" ht="15.75">
      <c r="A43" s="44"/>
      <c r="B43" s="44"/>
      <c r="C43" s="44"/>
      <c r="D43" s="44"/>
      <c r="E43" s="44"/>
      <c r="F43" s="44"/>
      <c r="G43" s="44"/>
      <c r="H43" s="11"/>
      <c r="I43" s="11"/>
      <c r="J43" s="11"/>
      <c r="K43" s="11"/>
      <c r="L43" s="11"/>
      <c r="M43" s="11"/>
      <c r="N43" s="11"/>
      <c r="O43" s="11"/>
    </row>
    <row r="44" spans="1:15" ht="1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</row>
    <row r="45" spans="1:15" ht="1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</row>
    <row r="46" spans="1:15" ht="1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</row>
    <row r="47" spans="1:15" ht="1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</row>
    <row r="48" spans="1:15" ht="1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</row>
    <row r="49" spans="1:15" ht="15.75">
      <c r="A49" s="44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</row>
    <row r="50" spans="1:15" ht="1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</row>
    <row r="51" spans="1:15" ht="1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</row>
    <row r="52" spans="1:15" ht="1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</row>
    <row r="53" spans="1:15" ht="1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</row>
    <row r="54" spans="1:15" ht="1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</row>
    <row r="55" spans="1:15" ht="15.75">
      <c r="A55" s="44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</row>
    <row r="56" spans="1:15" ht="1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</row>
    <row r="57" spans="1:15" ht="1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</row>
    <row r="58" spans="1:15" ht="1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</row>
    <row r="59" spans="1:15" ht="1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</row>
    <row r="60" spans="1:15" ht="15.75">
      <c r="A60" s="44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</row>
    <row r="61" spans="1:15" ht="1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</row>
    <row r="62" spans="1:15" ht="1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</row>
    <row r="63" spans="1:15" ht="15.75">
      <c r="A63" s="44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</row>
    <row r="64" spans="1:15" ht="1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</row>
    <row r="65" spans="1:15" ht="1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</row>
    <row r="66" spans="1:15" ht="1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</row>
    <row r="67" spans="1:15" ht="1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</row>
    <row r="68" spans="1:15" ht="1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</row>
    <row r="69" spans="1:15" ht="1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</row>
    <row r="70" spans="1:15" ht="15.75">
      <c r="A70" s="44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</row>
    <row r="71" spans="1:15" ht="1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</row>
    <row r="72" spans="1:15" ht="1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</row>
    <row r="73" spans="1:15" ht="1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</row>
    <row r="74" spans="1:15" ht="1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</row>
    <row r="75" spans="1:15" ht="1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</row>
    <row r="76" spans="1:15" ht="1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</row>
    <row r="77" spans="1:15" ht="15.75">
      <c r="A77" s="44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</row>
    <row r="78" spans="1:15" ht="1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</row>
    <row r="79" spans="1:15" ht="1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</row>
    <row r="80" spans="1:15" ht="1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</row>
    <row r="81" spans="1:15" ht="15.75">
      <c r="A81" s="44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</row>
    <row r="82" spans="1:15" ht="1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</row>
    <row r="83" spans="1:15" ht="1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</row>
    <row r="84" spans="1:15" ht="1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</row>
    <row r="85" spans="1:15" ht="15.75">
      <c r="A85" s="45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</row>
    <row r="86" spans="1:15" ht="1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</row>
    <row r="87" spans="1:15" ht="15.75">
      <c r="A87" s="46"/>
      <c r="B87" s="11"/>
      <c r="C87" s="44"/>
      <c r="D87" s="11"/>
      <c r="E87" s="11"/>
      <c r="F87" s="11"/>
      <c r="G87" s="47"/>
      <c r="H87" s="11"/>
      <c r="I87" s="11"/>
      <c r="J87" s="11"/>
      <c r="K87" s="11"/>
      <c r="L87" s="11"/>
      <c r="M87" s="11"/>
      <c r="N87" s="11"/>
      <c r="O87" s="11"/>
    </row>
    <row r="88" spans="1:15" ht="1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</row>
    <row r="89" spans="1:15" ht="1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</row>
    <row r="90" spans="1:15" ht="1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</row>
    <row r="91" spans="1:15" ht="1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</row>
    <row r="92" spans="1:15" ht="15.75">
      <c r="A92" s="44"/>
      <c r="B92" s="11"/>
      <c r="C92" s="44"/>
      <c r="D92" s="11"/>
      <c r="E92" s="11"/>
      <c r="F92" s="11"/>
      <c r="G92" s="47"/>
      <c r="H92" s="11"/>
      <c r="I92" s="11"/>
      <c r="J92" s="11"/>
      <c r="K92" s="11"/>
      <c r="L92" s="11"/>
      <c r="M92" s="11"/>
      <c r="N92" s="11"/>
      <c r="O92" s="11"/>
    </row>
    <row r="93" spans="1:15" ht="1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</row>
    <row r="94" spans="1:15" ht="1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</row>
    <row r="95" spans="1:15" ht="1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</row>
    <row r="96" spans="1:15" ht="15.75">
      <c r="A96" s="44"/>
      <c r="B96" s="11"/>
      <c r="C96" s="44"/>
      <c r="D96" s="11"/>
      <c r="E96" s="11"/>
      <c r="F96" s="11"/>
      <c r="G96" s="47"/>
      <c r="H96" s="11"/>
      <c r="I96" s="11"/>
      <c r="J96" s="11"/>
      <c r="K96" s="11"/>
      <c r="L96" s="11"/>
      <c r="M96" s="11"/>
      <c r="N96" s="11"/>
      <c r="O96" s="11"/>
    </row>
    <row r="97" spans="1:15" ht="15.75">
      <c r="A97" s="11"/>
      <c r="B97" s="11"/>
      <c r="C97" s="44"/>
      <c r="D97" s="11"/>
      <c r="E97" s="11"/>
      <c r="F97" s="11"/>
      <c r="G97" s="47"/>
      <c r="H97" s="11"/>
      <c r="I97" s="11"/>
      <c r="J97" s="11"/>
      <c r="K97" s="11"/>
      <c r="L97" s="11"/>
      <c r="M97" s="11"/>
      <c r="N97" s="11"/>
      <c r="O97" s="11"/>
    </row>
    <row r="98" spans="1:15" ht="1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</row>
    <row r="99" spans="1:15" ht="15.75">
      <c r="A99" s="44"/>
      <c r="B99" s="11"/>
      <c r="C99" s="44"/>
      <c r="D99" s="11"/>
      <c r="E99" s="11"/>
      <c r="F99" s="11"/>
      <c r="G99" s="47"/>
      <c r="H99" s="11"/>
      <c r="I99" s="11"/>
      <c r="J99" s="11"/>
      <c r="K99" s="11"/>
      <c r="L99" s="11"/>
      <c r="M99" s="11"/>
      <c r="N99" s="11"/>
      <c r="O99" s="11"/>
    </row>
    <row r="100" spans="1:15" ht="1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</row>
    <row r="101" spans="1:15" ht="1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</row>
    <row r="102" spans="1:15" ht="1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</row>
    <row r="103" spans="1:15" ht="15.75">
      <c r="A103" s="45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</row>
    <row r="104" spans="1:15" ht="1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</row>
    <row r="105" spans="1:15" ht="1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</row>
    <row r="106" spans="1:15" ht="1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</row>
    <row r="107" spans="1:15" ht="15.75">
      <c r="A107" s="48"/>
      <c r="B107" s="48"/>
      <c r="C107" s="48"/>
      <c r="D107" s="49"/>
      <c r="E107" s="49"/>
      <c r="F107" s="11"/>
      <c r="G107" s="11"/>
      <c r="H107" s="11"/>
      <c r="I107" s="11"/>
      <c r="J107" s="11"/>
      <c r="K107" s="11"/>
      <c r="L107" s="11"/>
      <c r="M107" s="11"/>
      <c r="N107" s="11"/>
      <c r="O107" s="11"/>
    </row>
    <row r="108" spans="1:15" ht="15.75">
      <c r="A108" s="49"/>
      <c r="B108" s="49"/>
      <c r="C108" s="49"/>
      <c r="D108" s="49"/>
      <c r="E108" s="49"/>
      <c r="F108" s="11"/>
      <c r="G108" s="11"/>
      <c r="H108" s="11"/>
      <c r="I108" s="11"/>
      <c r="J108" s="11"/>
      <c r="K108" s="11"/>
      <c r="L108" s="11"/>
      <c r="M108" s="11"/>
      <c r="N108" s="11"/>
      <c r="O108" s="11"/>
    </row>
    <row r="109" spans="1:15" ht="15">
      <c r="A109" s="50"/>
      <c r="B109" s="11"/>
      <c r="C109" s="50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</row>
    <row r="110" spans="1:15" ht="1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</row>
    <row r="111" spans="1:15" ht="15">
      <c r="A111" s="11"/>
      <c r="B111" s="11"/>
      <c r="C111" s="51"/>
      <c r="D111" s="5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</row>
    <row r="112" spans="1:15" ht="15">
      <c r="A112" s="11"/>
      <c r="B112" s="11"/>
      <c r="C112" s="51"/>
      <c r="D112" s="5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</row>
    <row r="113" spans="1:15" ht="15">
      <c r="A113" s="11"/>
      <c r="B113" s="11"/>
      <c r="C113" s="51"/>
      <c r="D113" s="5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</row>
    <row r="114" spans="1:15" ht="15">
      <c r="A114" s="52"/>
      <c r="B114" s="11"/>
      <c r="C114" s="51"/>
      <c r="D114" s="5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</row>
    <row r="115" spans="1:15" ht="15">
      <c r="A115" s="52"/>
      <c r="B115" s="11"/>
      <c r="C115" s="51"/>
      <c r="D115" s="5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</row>
    <row r="116" spans="1:15" ht="15">
      <c r="A116" s="52"/>
      <c r="B116" s="11"/>
      <c r="C116" s="51"/>
      <c r="D116" s="5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</row>
    <row r="117" spans="1:15" ht="15">
      <c r="A117" s="52"/>
      <c r="B117" s="11"/>
      <c r="C117" s="51"/>
      <c r="D117" s="5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</row>
    <row r="118" spans="1:15" ht="15">
      <c r="A118" s="52"/>
      <c r="B118" s="11"/>
      <c r="C118" s="51"/>
      <c r="D118" s="5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</row>
    <row r="119" spans="1:15" ht="15">
      <c r="A119" s="52"/>
      <c r="B119" s="11"/>
      <c r="C119" s="51"/>
      <c r="D119" s="5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</row>
    <row r="120" spans="1:15" ht="15">
      <c r="A120" s="52"/>
      <c r="B120" s="11"/>
      <c r="C120" s="51"/>
      <c r="D120" s="5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</row>
    <row r="121" spans="1:15" ht="15">
      <c r="A121" s="52"/>
      <c r="B121" s="11"/>
      <c r="C121" s="51"/>
      <c r="D121" s="5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</row>
    <row r="122" spans="1:15" ht="15">
      <c r="A122" s="53"/>
      <c r="B122" s="11"/>
      <c r="C122" s="51"/>
      <c r="D122" s="5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</row>
    <row r="123" spans="1:15" ht="15">
      <c r="A123" s="53"/>
      <c r="B123" s="11"/>
      <c r="C123" s="51"/>
      <c r="D123" s="5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</row>
    <row r="124" spans="1:15" ht="15">
      <c r="A124" s="53"/>
      <c r="B124" s="11"/>
      <c r="C124" s="51"/>
      <c r="D124" s="5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</row>
    <row r="125" spans="1:15" ht="15.75">
      <c r="A125" s="14"/>
      <c r="B125" s="11"/>
      <c r="C125" s="51"/>
      <c r="D125" s="5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</row>
    <row r="126" spans="1:15" ht="15">
      <c r="A126" s="53"/>
      <c r="B126" s="11"/>
      <c r="C126" s="51"/>
      <c r="D126" s="5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</row>
    <row r="127" spans="1:15" ht="15">
      <c r="A127" s="53"/>
      <c r="B127" s="11"/>
      <c r="C127" s="51"/>
      <c r="D127" s="5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</row>
    <row r="128" spans="1:15" ht="15">
      <c r="A128" s="53"/>
      <c r="B128" s="11"/>
      <c r="C128" s="5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</row>
    <row r="129" spans="1:15" ht="15">
      <c r="A129" s="53"/>
      <c r="B129" s="11"/>
      <c r="C129" s="5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</row>
    <row r="130" spans="1:15" ht="15">
      <c r="A130" s="53"/>
      <c r="B130" s="11"/>
      <c r="C130" s="5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</row>
    <row r="131" spans="1:15" ht="15">
      <c r="A131" s="53"/>
      <c r="B131" s="11"/>
      <c r="C131" s="5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</row>
    <row r="132" spans="1:15" ht="15">
      <c r="A132" s="53"/>
      <c r="B132" s="11"/>
      <c r="C132" s="5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</row>
    <row r="133" spans="1:15" ht="15.75">
      <c r="A133" s="45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</row>
    <row r="134" spans="1:15" ht="1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</row>
    <row r="135" spans="1:15" ht="1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</row>
    <row r="136" spans="1:15" ht="1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</row>
    <row r="137" spans="1:15" ht="1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</row>
    <row r="138" spans="1:15" ht="1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</row>
    <row r="139" spans="1:15" ht="15.75">
      <c r="A139" s="45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</row>
    <row r="140" spans="1:15" ht="1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</row>
    <row r="141" spans="1:15" ht="1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</row>
    <row r="142" spans="1:15" ht="1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</row>
    <row r="143" spans="1:15" ht="1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</row>
    <row r="144" spans="1:15" ht="1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</row>
    <row r="145" spans="1:15" ht="1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</row>
    <row r="146" spans="1:15" ht="1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</row>
    <row r="147" spans="1:15" ht="1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</row>
    <row r="148" spans="1:15" ht="1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</row>
    <row r="149" spans="1:15" ht="1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</row>
    <row r="150" spans="1:15" ht="1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</row>
    <row r="151" spans="1:15" ht="1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</row>
    <row r="152" spans="1:15" ht="1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</row>
    <row r="153" spans="1:15" ht="1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</row>
    <row r="154" spans="1:15" ht="1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</row>
    <row r="155" spans="1:15" ht="15">
      <c r="A155" s="11"/>
      <c r="B155" s="11"/>
      <c r="C155" s="54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</row>
    <row r="156" spans="1:14" ht="12.75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</row>
    <row r="157" spans="1:14" ht="12.75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</row>
    <row r="158" spans="1:11" ht="15.75">
      <c r="A158" s="44"/>
      <c r="B158" s="44"/>
      <c r="C158" s="44"/>
      <c r="D158" s="44"/>
      <c r="E158" s="44"/>
      <c r="F158" s="44"/>
      <c r="G158" s="44"/>
      <c r="H158" s="11"/>
      <c r="I158" s="11"/>
      <c r="J158" s="11"/>
      <c r="K158" s="11"/>
    </row>
    <row r="160" ht="15">
      <c r="C160" s="11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J76"/>
  <sheetViews>
    <sheetView zoomScalePageLayoutView="0" workbookViewId="0" topLeftCell="A19">
      <selection activeCell="F27" sqref="F27"/>
    </sheetView>
  </sheetViews>
  <sheetFormatPr defaultColWidth="9.140625" defaultRowHeight="12.75"/>
  <cols>
    <col min="1" max="1" width="22.421875" style="0" customWidth="1"/>
    <col min="2" max="2" width="11.7109375" style="0" bestFit="1" customWidth="1"/>
    <col min="3" max="3" width="14.8515625" style="0" customWidth="1"/>
    <col min="5" max="5" width="13.8515625" style="0" customWidth="1"/>
    <col min="6" max="6" width="12.7109375" style="0" bestFit="1" customWidth="1"/>
  </cols>
  <sheetData>
    <row r="3" ht="12.75">
      <c r="A3" s="4" t="s">
        <v>32</v>
      </c>
    </row>
    <row r="4" ht="12.75">
      <c r="A4" s="4"/>
    </row>
    <row r="5" spans="1:6" ht="12.75">
      <c r="A5" s="4" t="s">
        <v>36</v>
      </c>
      <c r="B5" t="s">
        <v>37</v>
      </c>
      <c r="C5" t="s">
        <v>63</v>
      </c>
      <c r="F5" t="s">
        <v>38</v>
      </c>
    </row>
    <row r="6" spans="2:3" ht="12.75">
      <c r="B6" s="6"/>
      <c r="C6" s="6"/>
    </row>
    <row r="7" spans="1:10" ht="12.75">
      <c r="A7" s="7"/>
      <c r="B7" s="7">
        <f>C7-A7</f>
        <v>22000</v>
      </c>
      <c r="C7" s="7">
        <v>22000</v>
      </c>
      <c r="D7" s="3"/>
      <c r="E7" s="10">
        <v>4111</v>
      </c>
      <c r="F7" s="3">
        <v>22000</v>
      </c>
      <c r="G7" s="3"/>
      <c r="H7" s="3"/>
      <c r="I7" s="3"/>
      <c r="J7" s="3"/>
    </row>
    <row r="8" spans="1:10" ht="12.75">
      <c r="A8" s="7">
        <v>1460700</v>
      </c>
      <c r="B8" s="7">
        <f aca="true" t="shared" si="0" ref="B8:B15">C8-A8</f>
        <v>0</v>
      </c>
      <c r="C8" s="7">
        <v>1460700</v>
      </c>
      <c r="D8" s="3"/>
      <c r="E8" s="10" t="s">
        <v>39</v>
      </c>
      <c r="F8" s="3">
        <v>1460700</v>
      </c>
      <c r="G8" s="3"/>
      <c r="H8" s="3"/>
      <c r="I8" s="3"/>
      <c r="J8" s="3"/>
    </row>
    <row r="9" spans="1:10" ht="12.75">
      <c r="A9" s="7"/>
      <c r="B9" s="7">
        <f t="shared" si="0"/>
        <v>1790481</v>
      </c>
      <c r="C9" s="7">
        <v>1790481</v>
      </c>
      <c r="D9" s="3"/>
      <c r="E9" s="10" t="s">
        <v>40</v>
      </c>
      <c r="F9" s="3">
        <v>1790481</v>
      </c>
      <c r="G9" s="3"/>
      <c r="H9" s="3"/>
      <c r="I9" s="3"/>
      <c r="J9" s="3"/>
    </row>
    <row r="10" spans="1:10" ht="12.75">
      <c r="A10" s="7">
        <v>15000</v>
      </c>
      <c r="B10" s="7">
        <f t="shared" si="0"/>
        <v>300000</v>
      </c>
      <c r="C10" s="7">
        <v>315000</v>
      </c>
      <c r="D10" s="3"/>
      <c r="E10" s="10" t="s">
        <v>41</v>
      </c>
      <c r="F10" s="3">
        <v>289382</v>
      </c>
      <c r="G10" s="3"/>
      <c r="H10" s="3"/>
      <c r="I10" s="3"/>
      <c r="J10" s="3"/>
    </row>
    <row r="11" spans="1:10" ht="12.75">
      <c r="A11" s="7"/>
      <c r="B11" s="7">
        <f t="shared" si="0"/>
        <v>742489</v>
      </c>
      <c r="C11" s="7">
        <v>742489</v>
      </c>
      <c r="D11" s="3"/>
      <c r="E11" s="10" t="s">
        <v>42</v>
      </c>
      <c r="F11" s="3">
        <v>742489</v>
      </c>
      <c r="G11" s="3"/>
      <c r="H11" s="3"/>
      <c r="I11" s="3"/>
      <c r="J11" s="3"/>
    </row>
    <row r="12" spans="1:10" ht="12.75">
      <c r="A12" s="7"/>
      <c r="B12" s="7">
        <f t="shared" si="0"/>
        <v>528388</v>
      </c>
      <c r="C12" s="7">
        <v>528388</v>
      </c>
      <c r="D12" s="3"/>
      <c r="E12" s="10" t="s">
        <v>64</v>
      </c>
      <c r="F12" s="3">
        <v>528388</v>
      </c>
      <c r="G12" s="3"/>
      <c r="H12" s="3"/>
      <c r="I12" s="3"/>
      <c r="J12" s="3"/>
    </row>
    <row r="13" spans="1:10" ht="12.75">
      <c r="A13" s="9"/>
      <c r="B13" s="7">
        <f t="shared" si="0"/>
        <v>0</v>
      </c>
      <c r="C13" s="7"/>
      <c r="D13" s="3"/>
      <c r="E13" s="3"/>
      <c r="F13" s="3"/>
      <c r="G13" s="3"/>
      <c r="H13" s="3"/>
      <c r="I13" s="3"/>
      <c r="J13" s="3"/>
    </row>
    <row r="14" spans="1:10" ht="12.75">
      <c r="A14" s="3"/>
      <c r="B14" s="7">
        <f t="shared" si="0"/>
        <v>0</v>
      </c>
      <c r="C14" s="7"/>
      <c r="D14" s="3"/>
      <c r="E14" s="3"/>
      <c r="F14" s="3"/>
      <c r="G14" s="3"/>
      <c r="H14" s="3"/>
      <c r="I14" s="3"/>
      <c r="J14" s="3"/>
    </row>
    <row r="15" spans="1:10" ht="12.75">
      <c r="A15" s="3"/>
      <c r="B15" s="7">
        <f t="shared" si="0"/>
        <v>0</v>
      </c>
      <c r="C15" s="7"/>
      <c r="D15" s="3"/>
      <c r="E15" s="3"/>
      <c r="F15" s="3"/>
      <c r="G15" s="3"/>
      <c r="H15" s="3"/>
      <c r="I15" s="3"/>
      <c r="J15" s="3"/>
    </row>
    <row r="16" spans="1:10" ht="12.75">
      <c r="A16" s="3"/>
      <c r="B16" s="3"/>
      <c r="C16" s="3"/>
      <c r="D16" s="3"/>
      <c r="E16" s="3"/>
      <c r="F16" s="3"/>
      <c r="G16" s="3"/>
      <c r="H16" s="3"/>
      <c r="I16" s="3"/>
      <c r="J16" s="3"/>
    </row>
    <row r="17" spans="1:10" ht="12.75">
      <c r="A17" s="3"/>
      <c r="B17" s="3"/>
      <c r="C17" s="3"/>
      <c r="D17" s="3"/>
      <c r="E17" s="3"/>
      <c r="F17" s="3"/>
      <c r="G17" s="3"/>
      <c r="H17" s="3"/>
      <c r="I17" s="3"/>
      <c r="J17" s="3"/>
    </row>
    <row r="18" spans="1:10" ht="12.75">
      <c r="A18" s="3">
        <f>SUM(A7:A17)</f>
        <v>1475700</v>
      </c>
      <c r="B18" s="3">
        <f>SUM(B7:B17)</f>
        <v>3383358</v>
      </c>
      <c r="C18" s="3">
        <f>SUM(C7:C17)</f>
        <v>4859058</v>
      </c>
      <c r="D18" s="3"/>
      <c r="E18" s="3"/>
      <c r="F18" s="3">
        <f>SUM(F7:F17)</f>
        <v>4833440</v>
      </c>
      <c r="G18" s="3"/>
      <c r="H18" s="3"/>
      <c r="I18" s="3"/>
      <c r="J18" s="3"/>
    </row>
    <row r="19" spans="1:10" ht="12.75">
      <c r="A19" s="3"/>
      <c r="B19" s="3"/>
      <c r="C19" s="3"/>
      <c r="D19" s="3"/>
      <c r="E19" s="3"/>
      <c r="F19" s="3"/>
      <c r="G19" s="3"/>
      <c r="H19" s="3"/>
      <c r="I19" s="3"/>
      <c r="J19" s="3"/>
    </row>
    <row r="20" spans="1:10" ht="12.75">
      <c r="A20" s="5" t="s">
        <v>33</v>
      </c>
      <c r="B20" s="3"/>
      <c r="C20" s="3"/>
      <c r="D20" s="3"/>
      <c r="E20" s="3"/>
      <c r="F20" s="3"/>
      <c r="G20" s="3"/>
      <c r="H20" s="3"/>
      <c r="I20" s="3"/>
      <c r="J20" s="3"/>
    </row>
    <row r="21" spans="1:10" ht="12.75">
      <c r="A21" s="3"/>
      <c r="B21" s="3"/>
      <c r="C21" s="3"/>
      <c r="D21" s="3"/>
      <c r="E21" s="3"/>
      <c r="F21" s="3"/>
      <c r="G21" s="3"/>
      <c r="H21" s="3"/>
      <c r="I21" s="3"/>
      <c r="J21" s="3"/>
    </row>
    <row r="22" spans="1:6" ht="12.75">
      <c r="A22" s="3"/>
      <c r="B22" s="3"/>
      <c r="C22" s="3"/>
      <c r="D22" s="3"/>
      <c r="E22" s="3"/>
      <c r="F22" s="3"/>
    </row>
    <row r="23" spans="1:6" ht="12.75">
      <c r="A23" s="3">
        <f>SUM(A22:A22)</f>
        <v>0</v>
      </c>
      <c r="B23" s="3">
        <f>SUM(B22:B22)</f>
        <v>0</v>
      </c>
      <c r="C23" s="3">
        <f>SUM(C22:C22)</f>
        <v>0</v>
      </c>
      <c r="D23" s="3"/>
      <c r="E23" s="3"/>
      <c r="F23" s="3"/>
    </row>
    <row r="24" spans="1:6" ht="12.75">
      <c r="A24" s="3"/>
      <c r="B24" s="3"/>
      <c r="C24" s="3"/>
      <c r="D24" s="3"/>
      <c r="E24" s="3"/>
      <c r="F24" s="3"/>
    </row>
    <row r="25" spans="1:6" ht="12.75">
      <c r="A25" s="3"/>
      <c r="B25" s="3"/>
      <c r="C25" s="3"/>
      <c r="D25" s="3"/>
      <c r="E25" s="3"/>
      <c r="F25" s="3"/>
    </row>
    <row r="26" spans="1:6" ht="12.75">
      <c r="A26" s="5" t="s">
        <v>34</v>
      </c>
      <c r="B26" s="3"/>
      <c r="C26" s="3"/>
      <c r="D26" s="3"/>
      <c r="E26" s="3"/>
      <c r="F26" s="3">
        <v>13203034</v>
      </c>
    </row>
    <row r="27" spans="1:6" ht="12.75">
      <c r="A27" s="3"/>
      <c r="B27" s="3"/>
      <c r="C27" s="7"/>
      <c r="D27" s="3"/>
      <c r="E27" s="3"/>
      <c r="F27" s="3"/>
    </row>
    <row r="28" spans="1:6" ht="12.75">
      <c r="A28" s="3"/>
      <c r="B28" s="3"/>
      <c r="C28" s="7"/>
      <c r="D28" s="3"/>
      <c r="E28" s="3"/>
      <c r="F28" s="3"/>
    </row>
    <row r="29" spans="1:6" ht="12.75">
      <c r="A29" s="3"/>
      <c r="B29" s="3"/>
      <c r="C29" s="7"/>
      <c r="D29" s="3"/>
      <c r="E29" s="3"/>
      <c r="F29" s="3"/>
    </row>
    <row r="30" spans="1:6" ht="12.75">
      <c r="A30" s="3"/>
      <c r="B30" s="3"/>
      <c r="C30" s="7"/>
      <c r="D30" s="3"/>
      <c r="E30" s="3"/>
      <c r="F30" s="3"/>
    </row>
    <row r="31" spans="1:6" ht="12.75">
      <c r="A31" s="3"/>
      <c r="B31" s="3"/>
      <c r="C31" s="7"/>
      <c r="D31" s="3"/>
      <c r="E31" s="3"/>
      <c r="F31" s="3"/>
    </row>
    <row r="32" spans="1:6" ht="12.75">
      <c r="A32" s="3"/>
      <c r="B32" s="3"/>
      <c r="C32" s="8"/>
      <c r="D32" s="3"/>
      <c r="E32" s="3"/>
      <c r="F32" s="3"/>
    </row>
    <row r="33" spans="1:6" ht="12.75">
      <c r="A33" s="3"/>
      <c r="B33" s="3"/>
      <c r="C33" s="8"/>
      <c r="D33" s="3"/>
      <c r="E33" s="3"/>
      <c r="F33" s="3"/>
    </row>
    <row r="34" spans="1:6" ht="12.75">
      <c r="A34" s="3"/>
      <c r="B34" s="3"/>
      <c r="C34" s="8"/>
      <c r="D34" s="3"/>
      <c r="E34" s="3"/>
      <c r="F34" s="3"/>
    </row>
    <row r="35" spans="1:6" ht="12.75">
      <c r="A35" s="3"/>
      <c r="B35" s="3"/>
      <c r="C35" s="3">
        <f>SUM(C27:C33)</f>
        <v>0</v>
      </c>
      <c r="D35" s="3"/>
      <c r="E35" s="3"/>
      <c r="F35" s="3"/>
    </row>
    <row r="36" spans="1:6" ht="12.75">
      <c r="A36" s="3"/>
      <c r="B36" s="3"/>
      <c r="C36" s="3"/>
      <c r="D36" s="3"/>
      <c r="E36" s="3"/>
      <c r="F36" s="3"/>
    </row>
    <row r="37" spans="1:6" ht="12.75">
      <c r="A37" s="5" t="s">
        <v>35</v>
      </c>
      <c r="B37" s="3"/>
      <c r="C37" s="3"/>
      <c r="D37" s="3"/>
      <c r="E37" s="3"/>
      <c r="F37" s="3"/>
    </row>
    <row r="38" ht="12.75">
      <c r="F38" s="3"/>
    </row>
    <row r="39" spans="1:6" ht="12.75">
      <c r="A39" s="3">
        <v>278000</v>
      </c>
      <c r="B39" s="7">
        <f>C39-A39</f>
        <v>0</v>
      </c>
      <c r="C39" s="7">
        <v>278000</v>
      </c>
      <c r="D39" s="3"/>
      <c r="E39" s="3"/>
      <c r="F39" s="3">
        <v>256151</v>
      </c>
    </row>
    <row r="40" spans="1:6" ht="12.75">
      <c r="A40" s="3"/>
      <c r="B40" s="3"/>
      <c r="C40" s="3"/>
      <c r="D40" s="3"/>
      <c r="E40" s="3"/>
      <c r="F40" s="3"/>
    </row>
    <row r="41" spans="1:5" ht="12.75">
      <c r="A41" s="5"/>
      <c r="B41" s="3"/>
      <c r="C41" s="3"/>
      <c r="D41" s="3"/>
      <c r="E41" s="3"/>
    </row>
    <row r="42" spans="1:5" ht="12.75">
      <c r="A42" s="3"/>
      <c r="B42" s="3"/>
      <c r="C42" s="3"/>
      <c r="D42" s="3"/>
      <c r="E42" s="3"/>
    </row>
    <row r="43" spans="1:5" ht="12.75">
      <c r="A43" s="3"/>
      <c r="B43" s="3"/>
      <c r="C43" s="8"/>
      <c r="D43" s="3"/>
      <c r="E43" s="3"/>
    </row>
    <row r="44" spans="1:5" ht="12.75">
      <c r="A44" s="3"/>
      <c r="B44" s="3"/>
      <c r="C44" s="8"/>
      <c r="D44" s="3"/>
      <c r="E44" s="3"/>
    </row>
    <row r="45" spans="1:5" ht="12.75">
      <c r="A45" s="3"/>
      <c r="B45" s="3"/>
      <c r="C45" s="3"/>
      <c r="D45" s="3"/>
      <c r="E45" s="3"/>
    </row>
    <row r="46" spans="1:6" ht="12.75">
      <c r="A46" s="60">
        <f>A18+A39</f>
        <v>1753700</v>
      </c>
      <c r="B46" s="3"/>
      <c r="C46" s="60">
        <f>C18+C23+C39+C43+C35+C44</f>
        <v>5137058</v>
      </c>
      <c r="D46" s="3">
        <f>D18+D23+D39+D43+D35+D44</f>
        <v>0</v>
      </c>
      <c r="E46" s="3">
        <f>E18+E23+E39+E43+E35+E44</f>
        <v>0</v>
      </c>
      <c r="F46" s="60">
        <f>F18+F26+F39</f>
        <v>18292625</v>
      </c>
    </row>
    <row r="47" spans="1:5" ht="12.75">
      <c r="A47" s="3"/>
      <c r="B47" s="3"/>
      <c r="C47" s="3"/>
      <c r="D47" s="3"/>
      <c r="E47" s="3"/>
    </row>
    <row r="48" spans="1:5" ht="12.75">
      <c r="A48" s="3"/>
      <c r="B48" s="3"/>
      <c r="C48" s="3"/>
      <c r="D48" s="3"/>
      <c r="E48" s="3"/>
    </row>
    <row r="49" spans="1:5" ht="12.75">
      <c r="A49" s="3"/>
      <c r="B49" s="3"/>
      <c r="C49" s="3"/>
      <c r="D49" s="3"/>
      <c r="E49" s="3"/>
    </row>
    <row r="50" spans="1:5" ht="12.75">
      <c r="A50" s="3"/>
      <c r="B50" s="3"/>
      <c r="C50" s="3"/>
      <c r="D50" s="3"/>
      <c r="E50" s="3"/>
    </row>
    <row r="51" spans="1:5" ht="12.75">
      <c r="A51" s="3"/>
      <c r="B51" s="3"/>
      <c r="C51" s="3"/>
      <c r="D51" s="3"/>
      <c r="E51" s="3"/>
    </row>
    <row r="52" spans="1:5" ht="12.75">
      <c r="A52" s="3"/>
      <c r="B52" s="3"/>
      <c r="C52" s="3"/>
      <c r="D52" s="3"/>
      <c r="E52" s="3"/>
    </row>
    <row r="53" spans="1:5" ht="12.75">
      <c r="A53" s="3"/>
      <c r="B53" s="3"/>
      <c r="C53" s="3"/>
      <c r="D53" s="3"/>
      <c r="E53" s="3"/>
    </row>
    <row r="54" spans="1:5" ht="12.75">
      <c r="A54" s="3"/>
      <c r="B54" s="3"/>
      <c r="C54" s="3"/>
      <c r="D54" s="3"/>
      <c r="E54" s="3"/>
    </row>
    <row r="55" spans="1:5" ht="12.75">
      <c r="A55" s="3"/>
      <c r="B55" s="3"/>
      <c r="C55" s="3"/>
      <c r="D55" s="3"/>
      <c r="E55" s="3"/>
    </row>
    <row r="56" spans="1:5" ht="12.75">
      <c r="A56" s="3"/>
      <c r="B56" s="3"/>
      <c r="C56" s="3"/>
      <c r="D56" s="3"/>
      <c r="E56" s="3"/>
    </row>
    <row r="57" spans="1:5" ht="12.75">
      <c r="A57" s="3"/>
      <c r="B57" s="3"/>
      <c r="C57" s="3"/>
      <c r="D57" s="3"/>
      <c r="E57" s="3"/>
    </row>
    <row r="58" spans="1:5" ht="12.75">
      <c r="A58" s="3"/>
      <c r="B58" s="3"/>
      <c r="C58" s="3"/>
      <c r="D58" s="3"/>
      <c r="E58" s="3"/>
    </row>
    <row r="59" spans="1:5" ht="12.75">
      <c r="A59" s="3"/>
      <c r="B59" s="3"/>
      <c r="C59" s="3"/>
      <c r="D59" s="3"/>
      <c r="E59" s="3"/>
    </row>
    <row r="60" spans="1:5" ht="12.75">
      <c r="A60" s="3"/>
      <c r="B60" s="3"/>
      <c r="C60" s="3"/>
      <c r="D60" s="3"/>
      <c r="E60" s="3"/>
    </row>
    <row r="61" spans="1:5" ht="12.75">
      <c r="A61" s="3"/>
      <c r="B61" s="3"/>
      <c r="C61" s="3"/>
      <c r="D61" s="3"/>
      <c r="E61" s="3"/>
    </row>
    <row r="62" spans="1:5" ht="12.75">
      <c r="A62" s="3"/>
      <c r="B62" s="3"/>
      <c r="C62" s="3"/>
      <c r="D62" s="3"/>
      <c r="E62" s="3"/>
    </row>
    <row r="63" spans="1:5" ht="12.75">
      <c r="A63" s="3"/>
      <c r="B63" s="3"/>
      <c r="C63" s="3"/>
      <c r="D63" s="3"/>
      <c r="E63" s="3"/>
    </row>
    <row r="64" spans="1:5" ht="12.75">
      <c r="A64" s="3"/>
      <c r="B64" s="3"/>
      <c r="C64" s="3"/>
      <c r="D64" s="3"/>
      <c r="E64" s="3"/>
    </row>
    <row r="65" spans="1:5" ht="12.75">
      <c r="A65" s="3"/>
      <c r="B65" s="3"/>
      <c r="C65" s="3"/>
      <c r="D65" s="3"/>
      <c r="E65" s="3"/>
    </row>
    <row r="66" spans="1:5" ht="12.75">
      <c r="A66" s="3"/>
      <c r="B66" s="3"/>
      <c r="C66" s="3"/>
      <c r="D66" s="3"/>
      <c r="E66" s="3"/>
    </row>
    <row r="67" spans="1:5" ht="12.75">
      <c r="A67" s="3"/>
      <c r="B67" s="3"/>
      <c r="C67" s="3"/>
      <c r="D67" s="3"/>
      <c r="E67" s="3"/>
    </row>
    <row r="68" spans="1:5" ht="12.75">
      <c r="A68" s="3"/>
      <c r="B68" s="3"/>
      <c r="C68" s="3"/>
      <c r="D68" s="3"/>
      <c r="E68" s="3"/>
    </row>
    <row r="69" spans="1:5" ht="12.75">
      <c r="A69" s="3"/>
      <c r="B69" s="3"/>
      <c r="C69" s="3"/>
      <c r="D69" s="3"/>
      <c r="E69" s="3"/>
    </row>
    <row r="70" spans="1:5" ht="12.75">
      <c r="A70" s="3"/>
      <c r="B70" s="3"/>
      <c r="C70" s="3"/>
      <c r="D70" s="3"/>
      <c r="E70" s="3"/>
    </row>
    <row r="71" spans="1:5" ht="12.75">
      <c r="A71" s="3"/>
      <c r="B71" s="3"/>
      <c r="C71" s="3"/>
      <c r="D71" s="3"/>
      <c r="E71" s="3"/>
    </row>
    <row r="72" spans="1:5" ht="12.75">
      <c r="A72" s="3"/>
      <c r="B72" s="3"/>
      <c r="C72" s="3"/>
      <c r="D72" s="3"/>
      <c r="E72" s="3"/>
    </row>
    <row r="73" spans="1:5" ht="12.75">
      <c r="A73" s="3"/>
      <c r="B73" s="3"/>
      <c r="C73" s="3"/>
      <c r="D73" s="3"/>
      <c r="E73" s="3"/>
    </row>
    <row r="74" spans="1:5" ht="12.75">
      <c r="A74" s="3"/>
      <c r="B74" s="3"/>
      <c r="C74" s="3"/>
      <c r="D74" s="3"/>
      <c r="E74" s="3"/>
    </row>
    <row r="75" spans="1:5" ht="12.75">
      <c r="A75" s="3"/>
      <c r="B75" s="3"/>
      <c r="C75" s="3"/>
      <c r="D75" s="3"/>
      <c r="E75" s="3"/>
    </row>
    <row r="76" spans="1:5" ht="12.75">
      <c r="A76" s="3"/>
      <c r="B76" s="3"/>
      <c r="C76" s="3"/>
      <c r="D76" s="3"/>
      <c r="E76" s="3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5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2" width="12.7109375" style="3" bestFit="1" customWidth="1"/>
    <col min="3" max="3" width="9.140625" style="3" customWidth="1"/>
    <col min="4" max="5" width="12.8515625" style="3" customWidth="1"/>
    <col min="7" max="7" width="15.8515625" style="0" customWidth="1"/>
    <col min="8" max="8" width="13.8515625" style="0" customWidth="1"/>
    <col min="9" max="9" width="13.7109375" style="0" customWidth="1"/>
    <col min="11" max="12" width="12.7109375" style="0" bestFit="1" customWidth="1"/>
  </cols>
  <sheetData>
    <row r="1" ht="12.75">
      <c r="A1" s="93" t="s">
        <v>110</v>
      </c>
    </row>
    <row r="2" ht="12.75">
      <c r="A2" s="93" t="s">
        <v>109</v>
      </c>
    </row>
    <row r="3" ht="12.75">
      <c r="A3" s="3" t="s">
        <v>111</v>
      </c>
    </row>
    <row r="5" spans="1:7" s="109" customFormat="1" ht="12.75">
      <c r="A5" s="109">
        <v>2022</v>
      </c>
      <c r="B5" s="109">
        <v>2022</v>
      </c>
      <c r="D5" s="109">
        <v>2022</v>
      </c>
      <c r="G5" s="109">
        <v>2022</v>
      </c>
    </row>
    <row r="6" spans="1:12" s="109" customFormat="1" ht="12.75">
      <c r="A6" s="110" t="s">
        <v>100</v>
      </c>
      <c r="D6" s="110" t="s">
        <v>102</v>
      </c>
      <c r="E6" s="110" t="s">
        <v>101</v>
      </c>
      <c r="G6" s="110" t="s">
        <v>103</v>
      </c>
      <c r="H6" s="110" t="s">
        <v>104</v>
      </c>
      <c r="I6" s="110" t="s">
        <v>105</v>
      </c>
      <c r="K6" s="109" t="s">
        <v>108</v>
      </c>
      <c r="L6" s="109" t="s">
        <v>107</v>
      </c>
    </row>
    <row r="7" spans="1:12" ht="12.75">
      <c r="A7" s="3">
        <v>7300000</v>
      </c>
      <c r="B7" s="3">
        <v>23000</v>
      </c>
      <c r="D7" s="3">
        <v>23000</v>
      </c>
      <c r="E7" s="3">
        <v>1702100</v>
      </c>
      <c r="G7" s="3">
        <v>7927541.39</v>
      </c>
      <c r="H7" s="3">
        <v>110525</v>
      </c>
      <c r="I7" s="3">
        <v>238587.83</v>
      </c>
      <c r="K7" s="3">
        <v>938052</v>
      </c>
      <c r="L7" s="3">
        <v>7800000</v>
      </c>
    </row>
    <row r="8" spans="1:12" ht="12.75">
      <c r="A8" s="3">
        <v>360000</v>
      </c>
      <c r="B8" s="3">
        <v>1040000</v>
      </c>
      <c r="D8" s="3">
        <v>136630</v>
      </c>
      <c r="E8" s="3">
        <v>238588</v>
      </c>
      <c r="G8" s="3">
        <v>704652.57</v>
      </c>
      <c r="H8" s="3">
        <v>24726.47</v>
      </c>
      <c r="I8" s="3">
        <v>1702100</v>
      </c>
      <c r="K8" s="3">
        <v>10909000</v>
      </c>
      <c r="L8" s="3">
        <v>385000</v>
      </c>
    </row>
    <row r="9" spans="1:12" ht="12.75">
      <c r="A9" s="3">
        <v>1230000</v>
      </c>
      <c r="B9" s="3">
        <v>5000</v>
      </c>
      <c r="D9" s="3">
        <v>14500</v>
      </c>
      <c r="E9" s="3">
        <v>8479589</v>
      </c>
      <c r="G9" s="3">
        <v>1566391.65</v>
      </c>
      <c r="H9" s="3">
        <v>5244388.74</v>
      </c>
      <c r="I9" s="3">
        <v>8464589.08</v>
      </c>
      <c r="K9" s="3">
        <v>3024410</v>
      </c>
      <c r="L9" s="3">
        <v>5235000</v>
      </c>
    </row>
    <row r="10" spans="1:12" ht="12.75">
      <c r="A10" s="3">
        <v>10410000</v>
      </c>
      <c r="B10" s="3">
        <v>9400</v>
      </c>
      <c r="D10" s="3">
        <v>2240000</v>
      </c>
      <c r="E10" s="3">
        <v>332552</v>
      </c>
      <c r="G10" s="3">
        <v>11843451.53</v>
      </c>
      <c r="H10" s="3">
        <v>1043126.85</v>
      </c>
      <c r="I10" s="3">
        <v>347522.23</v>
      </c>
      <c r="K10" s="3">
        <v>95000</v>
      </c>
      <c r="L10" s="3">
        <v>26510000</v>
      </c>
    </row>
    <row r="11" spans="1:12" ht="12.75">
      <c r="A11" s="3">
        <v>23630000</v>
      </c>
      <c r="B11" s="3">
        <v>35000</v>
      </c>
      <c r="D11" s="3">
        <v>5000</v>
      </c>
      <c r="E11" s="3">
        <v>879672</v>
      </c>
      <c r="G11" s="3">
        <v>2134650</v>
      </c>
      <c r="H11" s="3">
        <v>18750</v>
      </c>
      <c r="I11" s="3">
        <v>879672</v>
      </c>
      <c r="K11" s="3">
        <v>1770000</v>
      </c>
      <c r="L11" s="3">
        <v>300000</v>
      </c>
    </row>
    <row r="12" spans="1:12" ht="12.75">
      <c r="A12" s="3">
        <v>100000</v>
      </c>
      <c r="B12" s="3">
        <v>40000</v>
      </c>
      <c r="D12" s="3">
        <v>9400</v>
      </c>
      <c r="G12" s="3">
        <v>26905770.92</v>
      </c>
      <c r="H12" s="3">
        <v>25776</v>
      </c>
      <c r="K12" s="3">
        <v>4660000</v>
      </c>
      <c r="L12" s="3">
        <v>800000</v>
      </c>
    </row>
    <row r="13" spans="1:12" ht="12.75">
      <c r="A13" s="3">
        <v>51000</v>
      </c>
      <c r="B13" s="3">
        <v>252000</v>
      </c>
      <c r="D13" s="3">
        <v>35000</v>
      </c>
      <c r="G13" s="3">
        <v>45834</v>
      </c>
      <c r="H13" s="3">
        <v>21500</v>
      </c>
      <c r="K13" s="3">
        <v>174000</v>
      </c>
      <c r="L13" s="3">
        <v>42030000</v>
      </c>
    </row>
    <row r="14" spans="1:12" ht="12.75">
      <c r="A14" s="3">
        <v>10000</v>
      </c>
      <c r="B14" s="3">
        <v>4864000</v>
      </c>
      <c r="D14" s="3">
        <v>40000</v>
      </c>
      <c r="G14" s="3">
        <v>13099</v>
      </c>
      <c r="H14" s="3">
        <v>10851</v>
      </c>
      <c r="K14" s="3">
        <v>1013000</v>
      </c>
      <c r="L14" s="3">
        <v>60000</v>
      </c>
    </row>
    <row r="15" spans="1:12" ht="12.75">
      <c r="A15" s="3">
        <v>45000</v>
      </c>
      <c r="B15" s="3">
        <v>662500</v>
      </c>
      <c r="D15" s="3">
        <v>252000</v>
      </c>
      <c r="G15" s="3">
        <v>195635</v>
      </c>
      <c r="H15" s="3">
        <v>405</v>
      </c>
      <c r="K15" s="3">
        <v>52000</v>
      </c>
      <c r="L15" s="3">
        <v>70000</v>
      </c>
    </row>
    <row r="16" spans="1:12" ht="12.75">
      <c r="A16" s="3">
        <v>2047000</v>
      </c>
      <c r="B16" s="3">
        <v>35000</v>
      </c>
      <c r="D16" s="3">
        <v>4864000</v>
      </c>
      <c r="G16" s="3">
        <v>1928453.13</v>
      </c>
      <c r="H16" s="3">
        <v>23200</v>
      </c>
      <c r="I16" s="3">
        <f>SUM(I7:I12)</f>
        <v>11632471.14</v>
      </c>
      <c r="K16" s="3">
        <v>590000</v>
      </c>
      <c r="L16" s="3">
        <v>811000</v>
      </c>
    </row>
    <row r="17" spans="1:11" ht="12.75">
      <c r="A17" s="3">
        <v>120000</v>
      </c>
      <c r="B17" s="3">
        <v>330000</v>
      </c>
      <c r="D17" s="3">
        <v>730614</v>
      </c>
      <c r="G17" s="3">
        <v>191647</v>
      </c>
      <c r="H17" s="3">
        <v>23890</v>
      </c>
      <c r="K17" s="3">
        <v>100000</v>
      </c>
    </row>
    <row r="18" spans="1:12" ht="12.75">
      <c r="A18" s="3">
        <v>260000</v>
      </c>
      <c r="B18" s="3">
        <v>350000</v>
      </c>
      <c r="D18" s="3">
        <v>35000</v>
      </c>
      <c r="G18" s="3">
        <v>380571.02</v>
      </c>
      <c r="H18" s="3">
        <v>274914.09</v>
      </c>
      <c r="K18" s="3">
        <v>305000</v>
      </c>
      <c r="L18" s="3">
        <f>SUM(L7:L16)</f>
        <v>84001000</v>
      </c>
    </row>
    <row r="19" spans="1:11" ht="12.75">
      <c r="A19" s="3">
        <v>1300000</v>
      </c>
      <c r="B19" s="3">
        <v>160000</v>
      </c>
      <c r="D19" s="3">
        <v>330000</v>
      </c>
      <c r="G19" s="3">
        <v>273.29</v>
      </c>
      <c r="H19" s="3">
        <v>362.34</v>
      </c>
      <c r="K19" s="3">
        <v>50000</v>
      </c>
    </row>
    <row r="20" spans="2:11" ht="12.75">
      <c r="B20" s="3">
        <v>46279000</v>
      </c>
      <c r="D20" s="3">
        <v>350000</v>
      </c>
      <c r="G20" s="3">
        <v>1441736.21</v>
      </c>
      <c r="H20" s="3">
        <v>4884281</v>
      </c>
      <c r="K20" s="3">
        <v>458000</v>
      </c>
    </row>
    <row r="21" spans="2:11" ht="12.75">
      <c r="B21" s="3">
        <v>3000</v>
      </c>
      <c r="D21" s="3">
        <v>160000</v>
      </c>
      <c r="H21" s="3">
        <v>852692.08</v>
      </c>
      <c r="K21" s="3">
        <v>1241000</v>
      </c>
    </row>
    <row r="22" spans="4:11" ht="12.75">
      <c r="D22" s="3">
        <v>41411479</v>
      </c>
      <c r="H22" s="3">
        <v>42267</v>
      </c>
      <c r="K22" s="3">
        <v>490000</v>
      </c>
    </row>
    <row r="23" spans="4:11" ht="12.75">
      <c r="D23" s="3">
        <v>303000</v>
      </c>
      <c r="H23" s="3">
        <v>8800</v>
      </c>
      <c r="K23" s="3">
        <v>5127000</v>
      </c>
    </row>
    <row r="24" spans="4:11" ht="12.75">
      <c r="D24" s="3">
        <v>10000</v>
      </c>
      <c r="H24" s="3">
        <v>39809</v>
      </c>
      <c r="K24" s="3">
        <v>2747000</v>
      </c>
    </row>
    <row r="25" spans="4:11" ht="12.75">
      <c r="D25" s="3">
        <v>14551</v>
      </c>
      <c r="H25" s="3"/>
      <c r="K25" s="3">
        <v>1600000</v>
      </c>
    </row>
    <row r="26" spans="1:11" ht="12.75">
      <c r="A26" s="3">
        <f>SUM(A7:A25)</f>
        <v>46863000</v>
      </c>
      <c r="B26" s="3">
        <f>SUM(B7:B22)</f>
        <v>54087900</v>
      </c>
      <c r="G26" s="3">
        <f>SUM(G7:G25)</f>
        <v>55279706.71000001</v>
      </c>
      <c r="H26" s="3">
        <v>10105</v>
      </c>
      <c r="K26" s="3">
        <v>327000</v>
      </c>
    </row>
    <row r="27" spans="5:11" ht="12.75">
      <c r="E27" s="3">
        <f>SUM(E7:E25)</f>
        <v>11632501</v>
      </c>
      <c r="H27" s="3">
        <v>429855.74</v>
      </c>
      <c r="K27" s="3">
        <v>4585000</v>
      </c>
    </row>
    <row r="28" spans="4:11" ht="12.75">
      <c r="D28" s="3">
        <f>SUM(D7:D27)</f>
        <v>50964174</v>
      </c>
      <c r="H28" s="3">
        <v>102122</v>
      </c>
      <c r="K28" s="3">
        <v>3240000</v>
      </c>
    </row>
    <row r="29" spans="8:11" ht="12.75">
      <c r="H29" s="3">
        <v>10687.6</v>
      </c>
      <c r="K29" s="3">
        <v>10000</v>
      </c>
    </row>
    <row r="30" spans="8:11" ht="12.75">
      <c r="H30" s="3">
        <v>279035</v>
      </c>
      <c r="K30" s="3">
        <v>1326000</v>
      </c>
    </row>
    <row r="31" spans="8:11" ht="12.75">
      <c r="H31" s="3">
        <v>16552</v>
      </c>
      <c r="K31" s="3">
        <v>10000</v>
      </c>
    </row>
    <row r="32" spans="8:11" ht="12.75">
      <c r="H32" s="3">
        <v>49700</v>
      </c>
      <c r="K32" s="3">
        <v>100000</v>
      </c>
    </row>
    <row r="33" spans="8:11" ht="12.75">
      <c r="H33" s="3">
        <v>12465.05</v>
      </c>
      <c r="K33" s="3">
        <v>1443000</v>
      </c>
    </row>
    <row r="34" spans="8:11" ht="12.75">
      <c r="H34" s="3">
        <v>163</v>
      </c>
      <c r="K34" s="3">
        <v>6000</v>
      </c>
    </row>
    <row r="35" spans="8:11" ht="12.75">
      <c r="H35" s="3">
        <v>40963</v>
      </c>
      <c r="K35" s="3">
        <v>489000</v>
      </c>
    </row>
    <row r="36" spans="8:11" ht="12.75">
      <c r="H36" s="3">
        <v>6500</v>
      </c>
      <c r="K36" s="3">
        <v>1292000</v>
      </c>
    </row>
    <row r="37" spans="8:11" ht="12.75">
      <c r="H37" s="3">
        <v>219494.67</v>
      </c>
      <c r="K37" s="3">
        <v>46280.5</v>
      </c>
    </row>
    <row r="38" spans="8:11" ht="12.75">
      <c r="H38" s="3">
        <v>470941.03</v>
      </c>
      <c r="K38" s="3">
        <v>3192.18</v>
      </c>
    </row>
    <row r="39" spans="8:11" ht="12.75">
      <c r="H39" s="3">
        <v>14551.1</v>
      </c>
      <c r="K39" s="3">
        <v>9215000</v>
      </c>
    </row>
    <row r="40" spans="8:11" ht="12.75">
      <c r="H40" s="3">
        <v>57500</v>
      </c>
      <c r="K40" s="3">
        <v>30000</v>
      </c>
    </row>
    <row r="41" ht="12.75">
      <c r="K41" s="3">
        <v>440000</v>
      </c>
    </row>
    <row r="42" spans="8:11" ht="12.75">
      <c r="H42" s="3">
        <f>SUM(H7:H41)</f>
        <v>14370899.759999998</v>
      </c>
      <c r="K42" s="3">
        <v>1000000</v>
      </c>
    </row>
    <row r="43" ht="12.75">
      <c r="K43" s="3">
        <v>787000</v>
      </c>
    </row>
    <row r="45" ht="12.75">
      <c r="K45" s="3">
        <f>SUM(K7:K44)</f>
        <v>59692934.68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Městský úřad Rychnov u JBC n.N.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Účetní</dc:creator>
  <cp:keywords/>
  <dc:description/>
  <cp:lastModifiedBy>Ivana Simkova</cp:lastModifiedBy>
  <cp:lastPrinted>2023-06-05T08:01:08Z</cp:lastPrinted>
  <dcterms:created xsi:type="dcterms:W3CDTF">2008-04-30T12:44:42Z</dcterms:created>
  <dcterms:modified xsi:type="dcterms:W3CDTF">2023-06-05T08:10:46Z</dcterms:modified>
  <cp:category/>
  <cp:version/>
  <cp:contentType/>
  <cp:contentStatus/>
</cp:coreProperties>
</file>